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7\"/>
    </mc:Choice>
  </mc:AlternateContent>
  <bookViews>
    <workbookView xWindow="0" yWindow="0" windowWidth="13530" windowHeight="1107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6" i="1" l="1"/>
  <c r="C197" i="1"/>
  <c r="C196" i="1"/>
  <c r="C187" i="1"/>
  <c r="C185" i="1"/>
  <c r="C182" i="1"/>
  <c r="C180" i="1"/>
  <c r="C178" i="1"/>
  <c r="C177" i="1"/>
  <c r="C174" i="1"/>
  <c r="C169" i="1"/>
  <c r="C166" i="1"/>
  <c r="C160" i="1"/>
  <c r="C158" i="1"/>
  <c r="C157" i="1"/>
  <c r="C154" i="1"/>
  <c r="C153" i="1"/>
  <c r="C150" i="1"/>
  <c r="C149" i="1"/>
  <c r="C146" i="1"/>
  <c r="C145" i="1"/>
  <c r="C142" i="1"/>
  <c r="C137" i="1"/>
  <c r="C136" i="1" s="1"/>
  <c r="C133" i="1"/>
  <c r="C132" i="1" s="1"/>
  <c r="C129" i="1"/>
  <c r="C127" i="1"/>
  <c r="C123" i="1"/>
  <c r="C119" i="1"/>
  <c r="C116" i="1"/>
  <c r="C111" i="1"/>
  <c r="C107" i="1"/>
  <c r="C106" i="1" s="1"/>
  <c r="C103" i="1"/>
  <c r="C97" i="1"/>
  <c r="C96" i="1"/>
  <c r="C93" i="1"/>
  <c r="C92" i="1"/>
  <c r="C88" i="1"/>
  <c r="C83" i="1"/>
  <c r="C82" i="1" s="1"/>
  <c r="C79" i="1"/>
  <c r="C77" i="1"/>
  <c r="C76" i="1"/>
  <c r="C71" i="1"/>
  <c r="C70" i="1"/>
  <c r="C63" i="1"/>
  <c r="C31" i="1"/>
  <c r="C24" i="1"/>
  <c r="C23" i="1"/>
  <c r="C17" i="1" s="1"/>
  <c r="C13" i="1"/>
  <c r="C12" i="1" s="1"/>
  <c r="C9" i="1"/>
  <c r="C8" i="1" s="1"/>
  <c r="C210" i="1" l="1"/>
</calcChain>
</file>

<file path=xl/sharedStrings.xml><?xml version="1.0" encoding="utf-8"?>
<sst xmlns="http://schemas.openxmlformats.org/spreadsheetml/2006/main" count="233" uniqueCount="226">
  <si>
    <t>Wydatki majątkowe 2017</t>
  </si>
  <si>
    <t>Dział</t>
  </si>
  <si>
    <t>Nazwa zadania</t>
  </si>
  <si>
    <t>Plan</t>
  </si>
  <si>
    <t>Rozdz.</t>
  </si>
  <si>
    <t>Przetwórstwo przemysłowe</t>
  </si>
  <si>
    <t>Rozwój przedsiębiorczości</t>
  </si>
  <si>
    <t>Tarnowskie Gniazda Innowacyjnych Specjalizacji</t>
  </si>
  <si>
    <t>600</t>
  </si>
  <si>
    <t>Transport i łączność</t>
  </si>
  <si>
    <t>60004</t>
  </si>
  <si>
    <t>Lokalny transport zbiorowy</t>
  </si>
  <si>
    <t>Integracja transportu publicznego w Tarnowie</t>
  </si>
  <si>
    <t>Wykonanie dokumentacji projektowej oraz przyłączy energetycznych dla zasilania wiat autobusowych</t>
  </si>
  <si>
    <t>Zakup wiat przystankowych</t>
  </si>
  <si>
    <t>60015</t>
  </si>
  <si>
    <t>Drogi publiczne w miastach na prawach powiatu (w rozdziale nie ujmuje się wydatków na drogi gminne)</t>
  </si>
  <si>
    <t>Budowa połączenia węzła autostrady A4 w Wierzchosławicach ze Strefą Aktywności Gospodarczej</t>
  </si>
  <si>
    <t>Budowa sygnalizacji ostrzegawczych na al.Jana Pawła II w Tarnowie</t>
  </si>
  <si>
    <t>Budowa sygnalizacji świetlnej na skrzyżowaniu ulic Zbylitowska - Chemiczna w Tarnowie</t>
  </si>
  <si>
    <t>Budowa układu komunikacyjnego wraz z zatoką autobusową na skrzyżowaniu al.M.B.Fatimskiej i ul.Słonecznej</t>
  </si>
  <si>
    <t>Dokumentacje drogowe</t>
  </si>
  <si>
    <t>Przebudowa drogi krajowej nr 73 do drogi krajowej nr 94 w mieście Tarnowie - etap I</t>
  </si>
  <si>
    <t>Przebudowa drogi krajowej nr 73 do drogi krajowej nr 94 w mieście Tarnowie - etap II</t>
  </si>
  <si>
    <t>Remont ul.Romanowicza od ul.Kasprowicza do ul.Klikowskiej</t>
  </si>
  <si>
    <t>Remont ul. Narutowicza od ul.Bandrowskiego do ul.Krakowskiej wraz z chodnikami</t>
  </si>
  <si>
    <t>Wykonanie dokumentacji technicznej kanalizacji opadowej ul.Orkana wraz z przyległymi ulicami: Źródlaną, Wolańską i Czarnowiejską</t>
  </si>
  <si>
    <t>Zwiększanie dostępności transportowej tarnowskich stref aktywności gospodarczej wraz z poprawą parametrów ruchu tranzytowego w Subregionie Tarnowskim etap II: Rozbudowa ulic Mościckiego, Kwiatkowskiego i Witosa</t>
  </si>
  <si>
    <t>Zwiększanie dostępności transportowej tarnowskich stref aktywności gospodarczej wraz z poprawą parametrów ruchu tranzytowego w Subregionie Tarnowskim etap I: rozbudowa ulicy Spokojnej</t>
  </si>
  <si>
    <t>Zwiększanie dostępności transportowej tarnowskich stref aktywności gospodarczej wraz z poprawą parametrów ruchu tranzytowego w Subregionie Tarnowskim etap I: rozbudowa drogi wojewódzkiej 973 (ul.Elektryczna)</t>
  </si>
  <si>
    <t>60016</t>
  </si>
  <si>
    <t>Drogi publiczne gminne</t>
  </si>
  <si>
    <t>Budowa kanalizacji opadowej w ul.Ciasnej</t>
  </si>
  <si>
    <t>Budowa kolektora odwadniającego ulice: Pasterską, Czarną Drogę, Owocową, Równoległą, Daleką, Pędrackiego</t>
  </si>
  <si>
    <t>Budowa połączenia ul.Tuchowskiej z al.Tarnowskich wraz z przebudową ul.Tuchowskiej do granic miasta</t>
  </si>
  <si>
    <t>Budowa połączenia ul.Zagumnie z ul.Klikowską</t>
  </si>
  <si>
    <t>Dostosowanie ścieżek rowerowych na terenie miasta do wymogów EuroVelo 4</t>
  </si>
  <si>
    <t>Modernizacja skrzyżowania al.Solidarności - ul.Nowy Świat wraz z oświetleniem - dokumentacja</t>
  </si>
  <si>
    <t>Przebudowa ul. Siewnej</t>
  </si>
  <si>
    <t>Przebudowa ul.Czarnowiejskiej - etap I</t>
  </si>
  <si>
    <t>Przebudowa ulic: Czapskiego, Mrożka, Swojskiej, Iwaszkiewicza i Gombrowicza</t>
  </si>
  <si>
    <t>Remont chodnika i zatoki parkingowej ul.Boya-Żeleńskiego</t>
  </si>
  <si>
    <t>Remont dróg i miejsc parkingowych przy ul.Marynarki Wojennej wokół bloków numer 10, 12, 14, 16, 18</t>
  </si>
  <si>
    <t>Remont nawierzchni i miejsc postojowych łącznika od ul.Wieniawskiego do ul.Klikowskiej</t>
  </si>
  <si>
    <t>Remont ul. dr. J. Kozioła</t>
  </si>
  <si>
    <t>Remont ul. Krasińskiego - jezdnia i chodniki od ul.Szopena do ul.Mościckiego</t>
  </si>
  <si>
    <t>Remont ul. Sportowej</t>
  </si>
  <si>
    <t>Remont ul.Brauna</t>
  </si>
  <si>
    <t>Remont ul.Kąpielowej</t>
  </si>
  <si>
    <t>Remont ul.Krakowskiej od ul.Bandrowskiego do ul.Narutowicza wraz z chodnikami</t>
  </si>
  <si>
    <t>Remont ul.Legionów</t>
  </si>
  <si>
    <t>Remont ul.PCK wraz z chodnikami</t>
  </si>
  <si>
    <t>Remont ul.Środkowej</t>
  </si>
  <si>
    <t>Remont ul.Sudeckiej - etap II</t>
  </si>
  <si>
    <t>Remont ul.Ujejskiego - jezdnia i chodniki</t>
  </si>
  <si>
    <t>Remont ul.Waryńskiego - jezdnia i chodniki od ul.Bóżnic do ul.Goslara</t>
  </si>
  <si>
    <t>Remont ul.Wiadukt</t>
  </si>
  <si>
    <t>Remont ulic Bernardyńskiej i Szerokiej</t>
  </si>
  <si>
    <t>Remont ulic Kopernika i Piłsudskiego</t>
  </si>
  <si>
    <t>Rozbudowa Strefy Aktywności Gospodarczej w Tarnowie - etap III</t>
  </si>
  <si>
    <t>Rozbudowa ul.Wiśniowej wraz z przebudową ul.Poziomkowej, Czereśniowej i Harasymowicza</t>
  </si>
  <si>
    <t>Wykupy nieruchomości drogowe</t>
  </si>
  <si>
    <t>Drogi wewnętrzne</t>
  </si>
  <si>
    <t>Budowa Park &amp; Ride przy stacji kolejowej w Tarnowie - Mościcach</t>
  </si>
  <si>
    <t>Przebudowa infrastruktury drogowej na os. XXV-lecia PRL przy bloku nr 2 wraz z drogą dojazdową</t>
  </si>
  <si>
    <t>Remont nawierzchni łącznika od ul.Pułaskiego do Przedszkola Publicznego nr 14</t>
  </si>
  <si>
    <t>Skomunikowanie obiektów Izby Rzemieślniczej Małej i Średniej Przedsiębiorczości, szkoły, obiektu szwalni oraz obiektów po byłej Wyższej Szkole Biznesu z drogą w ramach SAG III w Tarnowie - dokumentacja</t>
  </si>
  <si>
    <t>Zagospodarowanie nieczynnego kortu tenisowego na potrzeby parkingowe na os.Legionów H.Dąbrowskiego - etap II</t>
  </si>
  <si>
    <t>700</t>
  </si>
  <si>
    <t>Gospodarka mieszkaniowa</t>
  </si>
  <si>
    <t>70005</t>
  </si>
  <si>
    <t>Gospodarka gruntami i nieruchomościami</t>
  </si>
  <si>
    <t>Adaptacja budynku na os.Zielonym pomiędzy blokami nr 2 i 3 na potrzeby Rady Osiedla Zielone i filii Miejskiej Biblioteki Publicznej</t>
  </si>
  <si>
    <t>Wykupy nieruchomości</t>
  </si>
  <si>
    <t>Zagospodarowanie obszaru przemysłowego na terenie dawnych Zakładów Mechanicznych</t>
  </si>
  <si>
    <t>Działalność usługowa</t>
  </si>
  <si>
    <t>Zadania z zakresu geodezji i kartografii</t>
  </si>
  <si>
    <t>Integracja e-usług w informacji przestrzennej</t>
  </si>
  <si>
    <t>Cmentarze</t>
  </si>
  <si>
    <t>Rozbudowa cmentarza w Tarnowie - Klikowej</t>
  </si>
  <si>
    <t>750</t>
  </si>
  <si>
    <t>Administracja publiczna</t>
  </si>
  <si>
    <t>75023</t>
  </si>
  <si>
    <t>Urzędy gmin (miast i miast na prawach powiatu)</t>
  </si>
  <si>
    <t>Przebudowa parteru budynku Urzędu Miasta Tarnowa przy ul.Nowej 4 - dokumentacja</t>
  </si>
  <si>
    <t>Remont i modernizacja budynku Urzędu Stanu Cywilnego przy ul.Gumniskiej 30 - dokumentacja</t>
  </si>
  <si>
    <t>Zakup i adaptacja budynku przy ul.Legionów na potrzeby Urzędu Miasta Tarnowa</t>
  </si>
  <si>
    <t>Zakup sprzętu komputerowego wraz z oprogramowaniem</t>
  </si>
  <si>
    <t>75095</t>
  </si>
  <si>
    <t>Pozostała działalność</t>
  </si>
  <si>
    <t>Centrum Usług Wspólnych</t>
  </si>
  <si>
    <t>Platforma Tarnowskiego Dziedzictwa GENEATAR</t>
  </si>
  <si>
    <t>754</t>
  </si>
  <si>
    <t>Bezpieczeństwo publiczne i ochrona przeciwpożarowa</t>
  </si>
  <si>
    <t>75416</t>
  </si>
  <si>
    <t>Straż gminna (miejska)</t>
  </si>
  <si>
    <t>Modernizacja budynku przy ul.Nadbrzeżna Dolna 7 na potrzeby Straży Miejskiej i Centrum Zarządzania Kryzysowego</t>
  </si>
  <si>
    <t>758</t>
  </si>
  <si>
    <t>Różne rozliczenia</t>
  </si>
  <si>
    <t>75814</t>
  </si>
  <si>
    <t>Różne rozliczenia finansowe</t>
  </si>
  <si>
    <t>Dokapitalizowanie Mościckiego Centrum Medycznego Sp. z o. o. w związku z rozwojem Centrum Opieki Senioralnej</t>
  </si>
  <si>
    <t>Dokapitalizowanie Zespołu Przychodni Specjalistycznych Sp. z o. o. w związku z rozbudową i przebudową istniejącego budynku wraz z infrastrukturą techniczną oraz wjazdami przy ul.M.Skłodowskiej-Curie</t>
  </si>
  <si>
    <t>Objęcie udziałów w kapitale zakładowym Tarnowskiego TBS Sp. z o.o. w Tarnowie</t>
  </si>
  <si>
    <t>Objęcie udziałów w kapitale zakładowym Miejskiego Zarządu Budynków Sp. z o.o. w Tarnowie</t>
  </si>
  <si>
    <t>Uzupełnienie obejmowanych udziałów w spółkach miejskich</t>
  </si>
  <si>
    <t>75818</t>
  </si>
  <si>
    <t>Rezerwy ogólne i celowe</t>
  </si>
  <si>
    <t>Rezerwa celowa na inwestycje i zakupy inwestycyjne</t>
  </si>
  <si>
    <t>801</t>
  </si>
  <si>
    <t>Oświata i wychowanie</t>
  </si>
  <si>
    <t>80101</t>
  </si>
  <si>
    <t>Szkoły podstawowe</t>
  </si>
  <si>
    <t>Modernizacja ogrodzenia Szkoły Podstawowej nr 10</t>
  </si>
  <si>
    <t>Budowa sali sportowej przy Szkole Podstawowej nr 18</t>
  </si>
  <si>
    <t>Modernizacja instalacji elektrycznej w Zespole Szkół Ogólnokształcących nr 5</t>
  </si>
  <si>
    <t>80104</t>
  </si>
  <si>
    <t xml:space="preserve">Przedszkola </t>
  </si>
  <si>
    <t>Wymiana podłóg w salach w Przedszkolu Publicznym nr 15</t>
  </si>
  <si>
    <t>Zakup wyposażenia placu zabaw przy Przedszkolu Publicznym nr 18</t>
  </si>
  <si>
    <t>Zakup hydrantów z wężem półsztywnym wraz z montażem dla Przedszkola Publicznego nr 18</t>
  </si>
  <si>
    <t>Modernizacja klatek schodowych do norm przeciwpożarowych w Przedszkolu Publicznym nr 21</t>
  </si>
  <si>
    <t>80120</t>
  </si>
  <si>
    <t>Licea ogólnokształcące</t>
  </si>
  <si>
    <t>Budowa sali sportowej przy Zespole Szkół Ogólnokształcących nr 2</t>
  </si>
  <si>
    <t>Małopolska Chmura Edukacyjna - infrastruktura</t>
  </si>
  <si>
    <t>80130</t>
  </si>
  <si>
    <t>Szkoły zawodowe</t>
  </si>
  <si>
    <t>Zakup wyposażenia pracowni gastronomicznej w Zespole Szkoł Ekonomiczno-Gastronomicznych</t>
  </si>
  <si>
    <t>Modernizacja bieżni przy Zespole Szkół Mechaniczno-Elektrycznych</t>
  </si>
  <si>
    <t>80132</t>
  </si>
  <si>
    <t>Szkoły artystyczne</t>
  </si>
  <si>
    <t>Zakup instrumentów muzycznych na potrzeby Zespołu Szkół Muzycznych</t>
  </si>
  <si>
    <t>Zakup kosiarki na potrzeby Zespołu Szkół Plastycznych</t>
  </si>
  <si>
    <t>Rozbudowa Zespołu Szkół Muzycznych w Tarnowie o salę koncertową</t>
  </si>
  <si>
    <t>80148</t>
  </si>
  <si>
    <t>Stołówki szkolne i przedszkolne</t>
  </si>
  <si>
    <t>Modernizacja kuchni szkolnej wraz z zakupem wyposażenia kuchennego w Zespole Szkół Ogólnokształcących nr 4</t>
  </si>
  <si>
    <t>80195</t>
  </si>
  <si>
    <t>Poprawa efektywności energetycznej budynków użyteczności publicznej w Tarnowie</t>
  </si>
  <si>
    <t>851</t>
  </si>
  <si>
    <t>Ochrona zdrowia</t>
  </si>
  <si>
    <t>Przebudowa budynku przy ul.Zbylitowskiej 9a na potrzeby centrum rehabilitacji dla dzieci</t>
  </si>
  <si>
    <t>852</t>
  </si>
  <si>
    <t>Pomoc społeczna</t>
  </si>
  <si>
    <t>85202</t>
  </si>
  <si>
    <t>Domy pomocy społecznej</t>
  </si>
  <si>
    <t>Zakup wyposażenia na potrzeby Domu Pomocy Społecznej</t>
  </si>
  <si>
    <t>Wymiana palnika dwupaliwowego w kotłowni co w budynku Domu Pomocy Społecznej</t>
  </si>
  <si>
    <t>Remont pomieszczeń, w tym częściowa modernizacja instalacji elektrycznej, w budynku Domu Pomocy Społecznej</t>
  </si>
  <si>
    <t>Zakup wyposażenia na potrzeby Domu Pomocy Społecznej im. Świętego Brata Alberta</t>
  </si>
  <si>
    <t>Ośrodki pomocy społecznej</t>
  </si>
  <si>
    <t>Budowa windy w budynku Miejskiego Ośrodka Pomocy Społecznej przy ul.Granicznej 8a</t>
  </si>
  <si>
    <t>853</t>
  </si>
  <si>
    <t>Pozostałe zadania w zakresie polityki społecznej</t>
  </si>
  <si>
    <t>85311</t>
  </si>
  <si>
    <t>Rehabilitacja zawodowa i społeczna osób niepełnosprawnych</t>
  </si>
  <si>
    <t>Utworzenie Centrum Rehabilitacji Zawodowej i Społecznej oraz Subregionalnego Centrum Osób Zależnych</t>
  </si>
  <si>
    <t>854</t>
  </si>
  <si>
    <t>Edukacyjna opieka wychowawcza</t>
  </si>
  <si>
    <t>85403</t>
  </si>
  <si>
    <t>Specjalne ośrodki szkolno-wychowawcze</t>
  </si>
  <si>
    <t>Specjalny Ośrodek Szkolno-Wychowawczy - oddymianie na klatkach schodowych internatu - etap II</t>
  </si>
  <si>
    <t>Rodzina</t>
  </si>
  <si>
    <t>Tworzenie i funkcjonowanie żłobków</t>
  </si>
  <si>
    <t>Wykonanie hydrantów wewnętrznych w Żłobku nr 6 u.Pracy</t>
  </si>
  <si>
    <t>900</t>
  </si>
  <si>
    <t>Gospodarka komunalna i ochrona środowiska</t>
  </si>
  <si>
    <t>90001</t>
  </si>
  <si>
    <t>Gospodarka ściekowa i ochrona wód</t>
  </si>
  <si>
    <t>Poprawa infrastruktury służącej odprowadzeniu wód opadowych i ochronie przed powodzią</t>
  </si>
  <si>
    <t>90004</t>
  </si>
  <si>
    <t>Utrzymanie zieleni w miastach i gminach</t>
  </si>
  <si>
    <t>Budowa infrastruktury w Parku Westerplatte</t>
  </si>
  <si>
    <t>Modernizacja placu zabaw przy ul.Pułaskiego 66</t>
  </si>
  <si>
    <t>Nowy blask Parku Sanguszków - rewitalizacja Parku - etap II</t>
  </si>
  <si>
    <t>Poprawa estetyki i funkcjonalności terenów zielonych</t>
  </si>
  <si>
    <t>Przebudowa Ogrodu Jordanowskiego w Parku Strzeleckim - I etap</t>
  </si>
  <si>
    <t>90005</t>
  </si>
  <si>
    <t>Ochrona powietrza atmosferycznego i klimatu</t>
  </si>
  <si>
    <t>Termomodernizacja  obiektów użyteczności publicznej w Tarnowie - etap II</t>
  </si>
  <si>
    <t>Termomodernizacja obiektów użyteczności publicznej Gminy Miasta Tarnowa - etap III</t>
  </si>
  <si>
    <t>90015</t>
  </si>
  <si>
    <t>Oświetlenie ulic, placów i dróg</t>
  </si>
  <si>
    <t>Budowa oświetlenia przejścia dla pieszych al.M.B.Fatimskiej - ul.Cegielniana</t>
  </si>
  <si>
    <t>Budowa oświetlenia ulicznego na ulicach Burkiewicza, Bończyka, Czupiela, Tenerowicza, Wojnarskich</t>
  </si>
  <si>
    <t>Opracowanie dokumentacji projektowych na budowę oświetlenia ulicznego</t>
  </si>
  <si>
    <t>Przebudowa rozdzielnicy niskiego napięcia oświetlenia fontanny przy skwerze ks.Popiełuszki</t>
  </si>
  <si>
    <t>Budowa i przebudowa szaletów miejskich</t>
  </si>
  <si>
    <t>921</t>
  </si>
  <si>
    <t>Kultura i ochrona dziedzictwa narodowego</t>
  </si>
  <si>
    <t>Teatry</t>
  </si>
  <si>
    <t>Zakup i montaż klimatyzacji na dużej scenie Teatru im.L.Solskiego</t>
  </si>
  <si>
    <t>Centra kultury i sztuki</t>
  </si>
  <si>
    <t>Remont kina Marzenie</t>
  </si>
  <si>
    <t>92116</t>
  </si>
  <si>
    <t>Biblioteki</t>
  </si>
  <si>
    <t>Zakup wyposażenia na potrzeby filii Miejskiej Biblioteki Publicznej na os.Zielonym</t>
  </si>
  <si>
    <t>Zakup sprzętu komputerowego na potrzeby Miejskiej Biblioteki Publicznej</t>
  </si>
  <si>
    <t>92120</t>
  </si>
  <si>
    <t>Ochrona zabytków i opieka nad zabytkami</t>
  </si>
  <si>
    <t>Rewitalizacja Parku Strzeleckiego</t>
  </si>
  <si>
    <t>92195</t>
  </si>
  <si>
    <t>Modernizacja Amfiteatru przy ul.Kopernika</t>
  </si>
  <si>
    <t>Nowe przestrzenie zdarzeń - Podgrodzie XXI wieku - Remont pl.Morawskiego wraz z ul.Klasztorną w Tarnowie</t>
  </si>
  <si>
    <t>Nowe przestrzenie zdarzeń - adaptacja budynku Rynek 4 w Tarnowie na potrzeby Tarnowskiego Parku Doświadczeń</t>
  </si>
  <si>
    <t>Nowe przestrzenie zdarzeń - Modernizacja płyty Rynku w Tarnowie</t>
  </si>
  <si>
    <t>Nowe przestrzenie zdarzeń - Odnowienie zabytkowego centrum miasta - Remont pl.Kazimierza oraz ulic Katedralnej, Krótkiej i Kapitulnej w Tarnowie</t>
  </si>
  <si>
    <t>Nowe przestrzenie zdarzeń - Renowacja murów miejskich przy ul.Bernardyńskiej w rejonie małych Schodów w Tarnowie</t>
  </si>
  <si>
    <t>Nowe przestrzenie zdarzeń - zagospodarowanie posesji przy ul.Wałowej 25 wraz z wyeksponowaniem zabytkowej półbaszty</t>
  </si>
  <si>
    <t>926</t>
  </si>
  <si>
    <t>Kultura fizyczna</t>
  </si>
  <si>
    <t>92601</t>
  </si>
  <si>
    <t>Obiekty sportowe</t>
  </si>
  <si>
    <t>Budowa Centrum Przygotowań Paraolimpijskich - Budowa stadionu LA przy ul.Traugutta w Tarnowie</t>
  </si>
  <si>
    <t>Budowa Centrum Przygotowań Paraolimpijskich - Przebudowa Hali Sportowo-Widowiskowej Jaskółka przy ul.Traugutta 3a</t>
  </si>
  <si>
    <t>"Kantoria" Centrum Wypoczynku i Rekreacji - budowa Amfiteatru wraz z budową zjazdów i parkingów</t>
  </si>
  <si>
    <t>Modernizacja miejskiej bazy sportowej</t>
  </si>
  <si>
    <t>Przebudowa i rozbudowa terenów rekreacyjno-sportowych przy ul.Wojska Polskiego na terenach TOSiR</t>
  </si>
  <si>
    <t>Przebudowa Stadionu Miejskiego w Tarnowie, ul.Zbylitowska 3</t>
  </si>
  <si>
    <t>Wzrost atrakcyjności turystycznej i rekreacyjnej Subregionu tarnowskiego - etap II</t>
  </si>
  <si>
    <t>Zakup kosiarki samojezdnej</t>
  </si>
  <si>
    <t>92695</t>
  </si>
  <si>
    <t>Budowa stadionu L.A. przy ul.Piłsudskiego 32 w Tarnowie</t>
  </si>
  <si>
    <t>Rozbudowa Strefy Aktywności Tarnowian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</si>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</sst>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4" fillId="0" borderId="0" xfId="0" applyFont="1" applyAlignment="1">
      <alignment vertical="center" wrapText="1"/>
    </xf>
    <xf numFmtId="3" fontId="2" fillId="0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10" xfId="0" quotePrefix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left" vertical="center"/>
    </xf>
    <xf numFmtId="4" fontId="1" fillId="2" borderId="10" xfId="0" applyNumberFormat="1" applyFont="1" applyFill="1" applyBorder="1" applyAlignment="1">
      <alignment horizontal="right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lef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212"/>
  <sheetViews>
    <sheetView tabSelected="1" workbookViewId="0">
      <selection activeCell="G22" sqref="G22"/>
    </sheetView>
  </sheetViews>
  <sheetFormatPr defaultRowHeight="12.75" x14ac:dyDescent="0.2"/>
  <cols>
    <col min="1" max="1" width="7.5703125" style="5" customWidth="1"/>
    <col min="2" max="2" width="69" style="2" customWidth="1"/>
    <col min="3" max="3" width="13.7109375" style="2" customWidth="1"/>
    <col min="4" max="227" width="9.140625" style="2"/>
    <col min="228" max="228" width="3.5703125" style="2" customWidth="1"/>
    <col min="229" max="229" width="34.85546875" style="2" customWidth="1"/>
    <col min="230" max="237" width="0" style="2" hidden="1" customWidth="1"/>
    <col min="238" max="238" width="12.5703125" style="2" customWidth="1"/>
    <col min="239" max="239" width="13.140625" style="2" customWidth="1"/>
    <col min="240" max="240" width="0" style="2" hidden="1" customWidth="1"/>
    <col min="241" max="241" width="9.7109375" style="2" customWidth="1"/>
    <col min="242" max="242" width="0" style="2" hidden="1" customWidth="1"/>
    <col min="243" max="245" width="11.28515625" style="2" customWidth="1"/>
    <col min="246" max="246" width="11" style="2" customWidth="1"/>
    <col min="247" max="247" width="11.7109375" style="2" customWidth="1"/>
    <col min="248" max="248" width="11.7109375" style="2" bestFit="1" customWidth="1"/>
    <col min="249" max="483" width="9.140625" style="2"/>
    <col min="484" max="484" width="3.5703125" style="2" customWidth="1"/>
    <col min="485" max="485" width="34.85546875" style="2" customWidth="1"/>
    <col min="486" max="493" width="0" style="2" hidden="1" customWidth="1"/>
    <col min="494" max="494" width="12.5703125" style="2" customWidth="1"/>
    <col min="495" max="495" width="13.140625" style="2" customWidth="1"/>
    <col min="496" max="496" width="0" style="2" hidden="1" customWidth="1"/>
    <col min="497" max="497" width="9.7109375" style="2" customWidth="1"/>
    <col min="498" max="498" width="0" style="2" hidden="1" customWidth="1"/>
    <col min="499" max="501" width="11.28515625" style="2" customWidth="1"/>
    <col min="502" max="502" width="11" style="2" customWidth="1"/>
    <col min="503" max="503" width="11.7109375" style="2" customWidth="1"/>
    <col min="504" max="504" width="11.7109375" style="2" bestFit="1" customWidth="1"/>
    <col min="505" max="739" width="9.140625" style="2"/>
    <col min="740" max="740" width="3.5703125" style="2" customWidth="1"/>
    <col min="741" max="741" width="34.85546875" style="2" customWidth="1"/>
    <col min="742" max="749" width="0" style="2" hidden="1" customWidth="1"/>
    <col min="750" max="750" width="12.5703125" style="2" customWidth="1"/>
    <col min="751" max="751" width="13.140625" style="2" customWidth="1"/>
    <col min="752" max="752" width="0" style="2" hidden="1" customWidth="1"/>
    <col min="753" max="753" width="9.7109375" style="2" customWidth="1"/>
    <col min="754" max="754" width="0" style="2" hidden="1" customWidth="1"/>
    <col min="755" max="757" width="11.28515625" style="2" customWidth="1"/>
    <col min="758" max="758" width="11" style="2" customWidth="1"/>
    <col min="759" max="759" width="11.7109375" style="2" customWidth="1"/>
    <col min="760" max="760" width="11.7109375" style="2" bestFit="1" customWidth="1"/>
    <col min="761" max="995" width="9.140625" style="2"/>
    <col min="996" max="996" width="3.5703125" style="2" customWidth="1"/>
    <col min="997" max="997" width="34.85546875" style="2" customWidth="1"/>
    <col min="998" max="1005" width="0" style="2" hidden="1" customWidth="1"/>
    <col min="1006" max="1006" width="12.5703125" style="2" customWidth="1"/>
    <col min="1007" max="1007" width="13.140625" style="2" customWidth="1"/>
    <col min="1008" max="1008" width="0" style="2" hidden="1" customWidth="1"/>
    <col min="1009" max="1009" width="9.7109375" style="2" customWidth="1"/>
    <col min="1010" max="1010" width="0" style="2" hidden="1" customWidth="1"/>
    <col min="1011" max="1013" width="11.28515625" style="2" customWidth="1"/>
    <col min="1014" max="1014" width="11" style="2" customWidth="1"/>
    <col min="1015" max="1015" width="11.7109375" style="2" customWidth="1"/>
    <col min="1016" max="1016" width="11.7109375" style="2" bestFit="1" customWidth="1"/>
    <col min="1017" max="1251" width="9.140625" style="2"/>
    <col min="1252" max="1252" width="3.5703125" style="2" customWidth="1"/>
    <col min="1253" max="1253" width="34.85546875" style="2" customWidth="1"/>
    <col min="1254" max="1261" width="0" style="2" hidden="1" customWidth="1"/>
    <col min="1262" max="1262" width="12.5703125" style="2" customWidth="1"/>
    <col min="1263" max="1263" width="13.140625" style="2" customWidth="1"/>
    <col min="1264" max="1264" width="0" style="2" hidden="1" customWidth="1"/>
    <col min="1265" max="1265" width="9.7109375" style="2" customWidth="1"/>
    <col min="1266" max="1266" width="0" style="2" hidden="1" customWidth="1"/>
    <col min="1267" max="1269" width="11.28515625" style="2" customWidth="1"/>
    <col min="1270" max="1270" width="11" style="2" customWidth="1"/>
    <col min="1271" max="1271" width="11.7109375" style="2" customWidth="1"/>
    <col min="1272" max="1272" width="11.7109375" style="2" bestFit="1" customWidth="1"/>
    <col min="1273" max="1507" width="9.140625" style="2"/>
    <col min="1508" max="1508" width="3.5703125" style="2" customWidth="1"/>
    <col min="1509" max="1509" width="34.85546875" style="2" customWidth="1"/>
    <col min="1510" max="1517" width="0" style="2" hidden="1" customWidth="1"/>
    <col min="1518" max="1518" width="12.5703125" style="2" customWidth="1"/>
    <col min="1519" max="1519" width="13.140625" style="2" customWidth="1"/>
    <col min="1520" max="1520" width="0" style="2" hidden="1" customWidth="1"/>
    <col min="1521" max="1521" width="9.7109375" style="2" customWidth="1"/>
    <col min="1522" max="1522" width="0" style="2" hidden="1" customWidth="1"/>
    <col min="1523" max="1525" width="11.28515625" style="2" customWidth="1"/>
    <col min="1526" max="1526" width="11" style="2" customWidth="1"/>
    <col min="1527" max="1527" width="11.7109375" style="2" customWidth="1"/>
    <col min="1528" max="1528" width="11.7109375" style="2" bestFit="1" customWidth="1"/>
    <col min="1529" max="1763" width="9.140625" style="2"/>
    <col min="1764" max="1764" width="3.5703125" style="2" customWidth="1"/>
    <col min="1765" max="1765" width="34.85546875" style="2" customWidth="1"/>
    <col min="1766" max="1773" width="0" style="2" hidden="1" customWidth="1"/>
    <col min="1774" max="1774" width="12.5703125" style="2" customWidth="1"/>
    <col min="1775" max="1775" width="13.140625" style="2" customWidth="1"/>
    <col min="1776" max="1776" width="0" style="2" hidden="1" customWidth="1"/>
    <col min="1777" max="1777" width="9.7109375" style="2" customWidth="1"/>
    <col min="1778" max="1778" width="0" style="2" hidden="1" customWidth="1"/>
    <col min="1779" max="1781" width="11.28515625" style="2" customWidth="1"/>
    <col min="1782" max="1782" width="11" style="2" customWidth="1"/>
    <col min="1783" max="1783" width="11.7109375" style="2" customWidth="1"/>
    <col min="1784" max="1784" width="11.7109375" style="2" bestFit="1" customWidth="1"/>
    <col min="1785" max="2019" width="9.140625" style="2"/>
    <col min="2020" max="2020" width="3.5703125" style="2" customWidth="1"/>
    <col min="2021" max="2021" width="34.85546875" style="2" customWidth="1"/>
    <col min="2022" max="2029" width="0" style="2" hidden="1" customWidth="1"/>
    <col min="2030" max="2030" width="12.5703125" style="2" customWidth="1"/>
    <col min="2031" max="2031" width="13.140625" style="2" customWidth="1"/>
    <col min="2032" max="2032" width="0" style="2" hidden="1" customWidth="1"/>
    <col min="2033" max="2033" width="9.7109375" style="2" customWidth="1"/>
    <col min="2034" max="2034" width="0" style="2" hidden="1" customWidth="1"/>
    <col min="2035" max="2037" width="11.28515625" style="2" customWidth="1"/>
    <col min="2038" max="2038" width="11" style="2" customWidth="1"/>
    <col min="2039" max="2039" width="11.7109375" style="2" customWidth="1"/>
    <col min="2040" max="2040" width="11.7109375" style="2" bestFit="1" customWidth="1"/>
    <col min="2041" max="2275" width="9.140625" style="2"/>
    <col min="2276" max="2276" width="3.5703125" style="2" customWidth="1"/>
    <col min="2277" max="2277" width="34.85546875" style="2" customWidth="1"/>
    <col min="2278" max="2285" width="0" style="2" hidden="1" customWidth="1"/>
    <col min="2286" max="2286" width="12.5703125" style="2" customWidth="1"/>
    <col min="2287" max="2287" width="13.140625" style="2" customWidth="1"/>
    <col min="2288" max="2288" width="0" style="2" hidden="1" customWidth="1"/>
    <col min="2289" max="2289" width="9.7109375" style="2" customWidth="1"/>
    <col min="2290" max="2290" width="0" style="2" hidden="1" customWidth="1"/>
    <col min="2291" max="2293" width="11.28515625" style="2" customWidth="1"/>
    <col min="2294" max="2294" width="11" style="2" customWidth="1"/>
    <col min="2295" max="2295" width="11.7109375" style="2" customWidth="1"/>
    <col min="2296" max="2296" width="11.7109375" style="2" bestFit="1" customWidth="1"/>
    <col min="2297" max="2531" width="9.140625" style="2"/>
    <col min="2532" max="2532" width="3.5703125" style="2" customWidth="1"/>
    <col min="2533" max="2533" width="34.85546875" style="2" customWidth="1"/>
    <col min="2534" max="2541" width="0" style="2" hidden="1" customWidth="1"/>
    <col min="2542" max="2542" width="12.5703125" style="2" customWidth="1"/>
    <col min="2543" max="2543" width="13.140625" style="2" customWidth="1"/>
    <col min="2544" max="2544" width="0" style="2" hidden="1" customWidth="1"/>
    <col min="2545" max="2545" width="9.7109375" style="2" customWidth="1"/>
    <col min="2546" max="2546" width="0" style="2" hidden="1" customWidth="1"/>
    <col min="2547" max="2549" width="11.28515625" style="2" customWidth="1"/>
    <col min="2550" max="2550" width="11" style="2" customWidth="1"/>
    <col min="2551" max="2551" width="11.7109375" style="2" customWidth="1"/>
    <col min="2552" max="2552" width="11.7109375" style="2" bestFit="1" customWidth="1"/>
    <col min="2553" max="2787" width="9.140625" style="2"/>
    <col min="2788" max="2788" width="3.5703125" style="2" customWidth="1"/>
    <col min="2789" max="2789" width="34.85546875" style="2" customWidth="1"/>
    <col min="2790" max="2797" width="0" style="2" hidden="1" customWidth="1"/>
    <col min="2798" max="2798" width="12.5703125" style="2" customWidth="1"/>
    <col min="2799" max="2799" width="13.140625" style="2" customWidth="1"/>
    <col min="2800" max="2800" width="0" style="2" hidden="1" customWidth="1"/>
    <col min="2801" max="2801" width="9.7109375" style="2" customWidth="1"/>
    <col min="2802" max="2802" width="0" style="2" hidden="1" customWidth="1"/>
    <col min="2803" max="2805" width="11.28515625" style="2" customWidth="1"/>
    <col min="2806" max="2806" width="11" style="2" customWidth="1"/>
    <col min="2807" max="2807" width="11.7109375" style="2" customWidth="1"/>
    <col min="2808" max="2808" width="11.7109375" style="2" bestFit="1" customWidth="1"/>
    <col min="2809" max="3043" width="9.140625" style="2"/>
    <col min="3044" max="3044" width="3.5703125" style="2" customWidth="1"/>
    <col min="3045" max="3045" width="34.85546875" style="2" customWidth="1"/>
    <col min="3046" max="3053" width="0" style="2" hidden="1" customWidth="1"/>
    <col min="3054" max="3054" width="12.5703125" style="2" customWidth="1"/>
    <col min="3055" max="3055" width="13.140625" style="2" customWidth="1"/>
    <col min="3056" max="3056" width="0" style="2" hidden="1" customWidth="1"/>
    <col min="3057" max="3057" width="9.7109375" style="2" customWidth="1"/>
    <col min="3058" max="3058" width="0" style="2" hidden="1" customWidth="1"/>
    <col min="3059" max="3061" width="11.28515625" style="2" customWidth="1"/>
    <col min="3062" max="3062" width="11" style="2" customWidth="1"/>
    <col min="3063" max="3063" width="11.7109375" style="2" customWidth="1"/>
    <col min="3064" max="3064" width="11.7109375" style="2" bestFit="1" customWidth="1"/>
    <col min="3065" max="3299" width="9.140625" style="2"/>
    <col min="3300" max="3300" width="3.5703125" style="2" customWidth="1"/>
    <col min="3301" max="3301" width="34.85546875" style="2" customWidth="1"/>
    <col min="3302" max="3309" width="0" style="2" hidden="1" customWidth="1"/>
    <col min="3310" max="3310" width="12.5703125" style="2" customWidth="1"/>
    <col min="3311" max="3311" width="13.140625" style="2" customWidth="1"/>
    <col min="3312" max="3312" width="0" style="2" hidden="1" customWidth="1"/>
    <col min="3313" max="3313" width="9.7109375" style="2" customWidth="1"/>
    <col min="3314" max="3314" width="0" style="2" hidden="1" customWidth="1"/>
    <col min="3315" max="3317" width="11.28515625" style="2" customWidth="1"/>
    <col min="3318" max="3318" width="11" style="2" customWidth="1"/>
    <col min="3319" max="3319" width="11.7109375" style="2" customWidth="1"/>
    <col min="3320" max="3320" width="11.7109375" style="2" bestFit="1" customWidth="1"/>
    <col min="3321" max="3555" width="9.140625" style="2"/>
    <col min="3556" max="3556" width="3.5703125" style="2" customWidth="1"/>
    <col min="3557" max="3557" width="34.85546875" style="2" customWidth="1"/>
    <col min="3558" max="3565" width="0" style="2" hidden="1" customWidth="1"/>
    <col min="3566" max="3566" width="12.5703125" style="2" customWidth="1"/>
    <col min="3567" max="3567" width="13.140625" style="2" customWidth="1"/>
    <col min="3568" max="3568" width="0" style="2" hidden="1" customWidth="1"/>
    <col min="3569" max="3569" width="9.7109375" style="2" customWidth="1"/>
    <col min="3570" max="3570" width="0" style="2" hidden="1" customWidth="1"/>
    <col min="3571" max="3573" width="11.28515625" style="2" customWidth="1"/>
    <col min="3574" max="3574" width="11" style="2" customWidth="1"/>
    <col min="3575" max="3575" width="11.7109375" style="2" customWidth="1"/>
    <col min="3576" max="3576" width="11.7109375" style="2" bestFit="1" customWidth="1"/>
    <col min="3577" max="3811" width="9.140625" style="2"/>
    <col min="3812" max="3812" width="3.5703125" style="2" customWidth="1"/>
    <col min="3813" max="3813" width="34.85546875" style="2" customWidth="1"/>
    <col min="3814" max="3821" width="0" style="2" hidden="1" customWidth="1"/>
    <col min="3822" max="3822" width="12.5703125" style="2" customWidth="1"/>
    <col min="3823" max="3823" width="13.140625" style="2" customWidth="1"/>
    <col min="3824" max="3824" width="0" style="2" hidden="1" customWidth="1"/>
    <col min="3825" max="3825" width="9.7109375" style="2" customWidth="1"/>
    <col min="3826" max="3826" width="0" style="2" hidden="1" customWidth="1"/>
    <col min="3827" max="3829" width="11.28515625" style="2" customWidth="1"/>
    <col min="3830" max="3830" width="11" style="2" customWidth="1"/>
    <col min="3831" max="3831" width="11.7109375" style="2" customWidth="1"/>
    <col min="3832" max="3832" width="11.7109375" style="2" bestFit="1" customWidth="1"/>
    <col min="3833" max="4067" width="9.140625" style="2"/>
    <col min="4068" max="4068" width="3.5703125" style="2" customWidth="1"/>
    <col min="4069" max="4069" width="34.85546875" style="2" customWidth="1"/>
    <col min="4070" max="4077" width="0" style="2" hidden="1" customWidth="1"/>
    <col min="4078" max="4078" width="12.5703125" style="2" customWidth="1"/>
    <col min="4079" max="4079" width="13.140625" style="2" customWidth="1"/>
    <col min="4080" max="4080" width="0" style="2" hidden="1" customWidth="1"/>
    <col min="4081" max="4081" width="9.7109375" style="2" customWidth="1"/>
    <col min="4082" max="4082" width="0" style="2" hidden="1" customWidth="1"/>
    <col min="4083" max="4085" width="11.28515625" style="2" customWidth="1"/>
    <col min="4086" max="4086" width="11" style="2" customWidth="1"/>
    <col min="4087" max="4087" width="11.7109375" style="2" customWidth="1"/>
    <col min="4088" max="4088" width="11.7109375" style="2" bestFit="1" customWidth="1"/>
    <col min="4089" max="4323" width="9.140625" style="2"/>
    <col min="4324" max="4324" width="3.5703125" style="2" customWidth="1"/>
    <col min="4325" max="4325" width="34.85546875" style="2" customWidth="1"/>
    <col min="4326" max="4333" width="0" style="2" hidden="1" customWidth="1"/>
    <col min="4334" max="4334" width="12.5703125" style="2" customWidth="1"/>
    <col min="4335" max="4335" width="13.140625" style="2" customWidth="1"/>
    <col min="4336" max="4336" width="0" style="2" hidden="1" customWidth="1"/>
    <col min="4337" max="4337" width="9.7109375" style="2" customWidth="1"/>
    <col min="4338" max="4338" width="0" style="2" hidden="1" customWidth="1"/>
    <col min="4339" max="4341" width="11.28515625" style="2" customWidth="1"/>
    <col min="4342" max="4342" width="11" style="2" customWidth="1"/>
    <col min="4343" max="4343" width="11.7109375" style="2" customWidth="1"/>
    <col min="4344" max="4344" width="11.7109375" style="2" bestFit="1" customWidth="1"/>
    <col min="4345" max="4579" width="9.140625" style="2"/>
    <col min="4580" max="4580" width="3.5703125" style="2" customWidth="1"/>
    <col min="4581" max="4581" width="34.85546875" style="2" customWidth="1"/>
    <col min="4582" max="4589" width="0" style="2" hidden="1" customWidth="1"/>
    <col min="4590" max="4590" width="12.5703125" style="2" customWidth="1"/>
    <col min="4591" max="4591" width="13.140625" style="2" customWidth="1"/>
    <col min="4592" max="4592" width="0" style="2" hidden="1" customWidth="1"/>
    <col min="4593" max="4593" width="9.7109375" style="2" customWidth="1"/>
    <col min="4594" max="4594" width="0" style="2" hidden="1" customWidth="1"/>
    <col min="4595" max="4597" width="11.28515625" style="2" customWidth="1"/>
    <col min="4598" max="4598" width="11" style="2" customWidth="1"/>
    <col min="4599" max="4599" width="11.7109375" style="2" customWidth="1"/>
    <col min="4600" max="4600" width="11.7109375" style="2" bestFit="1" customWidth="1"/>
    <col min="4601" max="4835" width="9.140625" style="2"/>
    <col min="4836" max="4836" width="3.5703125" style="2" customWidth="1"/>
    <col min="4837" max="4837" width="34.85546875" style="2" customWidth="1"/>
    <col min="4838" max="4845" width="0" style="2" hidden="1" customWidth="1"/>
    <col min="4846" max="4846" width="12.5703125" style="2" customWidth="1"/>
    <col min="4847" max="4847" width="13.140625" style="2" customWidth="1"/>
    <col min="4848" max="4848" width="0" style="2" hidden="1" customWidth="1"/>
    <col min="4849" max="4849" width="9.7109375" style="2" customWidth="1"/>
    <col min="4850" max="4850" width="0" style="2" hidden="1" customWidth="1"/>
    <col min="4851" max="4853" width="11.28515625" style="2" customWidth="1"/>
    <col min="4854" max="4854" width="11" style="2" customWidth="1"/>
    <col min="4855" max="4855" width="11.7109375" style="2" customWidth="1"/>
    <col min="4856" max="4856" width="11.7109375" style="2" bestFit="1" customWidth="1"/>
    <col min="4857" max="5091" width="9.140625" style="2"/>
    <col min="5092" max="5092" width="3.5703125" style="2" customWidth="1"/>
    <col min="5093" max="5093" width="34.85546875" style="2" customWidth="1"/>
    <col min="5094" max="5101" width="0" style="2" hidden="1" customWidth="1"/>
    <col min="5102" max="5102" width="12.5703125" style="2" customWidth="1"/>
    <col min="5103" max="5103" width="13.140625" style="2" customWidth="1"/>
    <col min="5104" max="5104" width="0" style="2" hidden="1" customWidth="1"/>
    <col min="5105" max="5105" width="9.7109375" style="2" customWidth="1"/>
    <col min="5106" max="5106" width="0" style="2" hidden="1" customWidth="1"/>
    <col min="5107" max="5109" width="11.28515625" style="2" customWidth="1"/>
    <col min="5110" max="5110" width="11" style="2" customWidth="1"/>
    <col min="5111" max="5111" width="11.7109375" style="2" customWidth="1"/>
    <col min="5112" max="5112" width="11.7109375" style="2" bestFit="1" customWidth="1"/>
    <col min="5113" max="5347" width="9.140625" style="2"/>
    <col min="5348" max="5348" width="3.5703125" style="2" customWidth="1"/>
    <col min="5349" max="5349" width="34.85546875" style="2" customWidth="1"/>
    <col min="5350" max="5357" width="0" style="2" hidden="1" customWidth="1"/>
    <col min="5358" max="5358" width="12.5703125" style="2" customWidth="1"/>
    <col min="5359" max="5359" width="13.140625" style="2" customWidth="1"/>
    <col min="5360" max="5360" width="0" style="2" hidden="1" customWidth="1"/>
    <col min="5361" max="5361" width="9.7109375" style="2" customWidth="1"/>
    <col min="5362" max="5362" width="0" style="2" hidden="1" customWidth="1"/>
    <col min="5363" max="5365" width="11.28515625" style="2" customWidth="1"/>
    <col min="5366" max="5366" width="11" style="2" customWidth="1"/>
    <col min="5367" max="5367" width="11.7109375" style="2" customWidth="1"/>
    <col min="5368" max="5368" width="11.7109375" style="2" bestFit="1" customWidth="1"/>
    <col min="5369" max="5603" width="9.140625" style="2"/>
    <col min="5604" max="5604" width="3.5703125" style="2" customWidth="1"/>
    <col min="5605" max="5605" width="34.85546875" style="2" customWidth="1"/>
    <col min="5606" max="5613" width="0" style="2" hidden="1" customWidth="1"/>
    <col min="5614" max="5614" width="12.5703125" style="2" customWidth="1"/>
    <col min="5615" max="5615" width="13.140625" style="2" customWidth="1"/>
    <col min="5616" max="5616" width="0" style="2" hidden="1" customWidth="1"/>
    <col min="5617" max="5617" width="9.7109375" style="2" customWidth="1"/>
    <col min="5618" max="5618" width="0" style="2" hidden="1" customWidth="1"/>
    <col min="5619" max="5621" width="11.28515625" style="2" customWidth="1"/>
    <col min="5622" max="5622" width="11" style="2" customWidth="1"/>
    <col min="5623" max="5623" width="11.7109375" style="2" customWidth="1"/>
    <col min="5624" max="5624" width="11.7109375" style="2" bestFit="1" customWidth="1"/>
    <col min="5625" max="5859" width="9.140625" style="2"/>
    <col min="5860" max="5860" width="3.5703125" style="2" customWidth="1"/>
    <col min="5861" max="5861" width="34.85546875" style="2" customWidth="1"/>
    <col min="5862" max="5869" width="0" style="2" hidden="1" customWidth="1"/>
    <col min="5870" max="5870" width="12.5703125" style="2" customWidth="1"/>
    <col min="5871" max="5871" width="13.140625" style="2" customWidth="1"/>
    <col min="5872" max="5872" width="0" style="2" hidden="1" customWidth="1"/>
    <col min="5873" max="5873" width="9.7109375" style="2" customWidth="1"/>
    <col min="5874" max="5874" width="0" style="2" hidden="1" customWidth="1"/>
    <col min="5875" max="5877" width="11.28515625" style="2" customWidth="1"/>
    <col min="5878" max="5878" width="11" style="2" customWidth="1"/>
    <col min="5879" max="5879" width="11.7109375" style="2" customWidth="1"/>
    <col min="5880" max="5880" width="11.7109375" style="2" bestFit="1" customWidth="1"/>
    <col min="5881" max="6115" width="9.140625" style="2"/>
    <col min="6116" max="6116" width="3.5703125" style="2" customWidth="1"/>
    <col min="6117" max="6117" width="34.85546875" style="2" customWidth="1"/>
    <col min="6118" max="6125" width="0" style="2" hidden="1" customWidth="1"/>
    <col min="6126" max="6126" width="12.5703125" style="2" customWidth="1"/>
    <col min="6127" max="6127" width="13.140625" style="2" customWidth="1"/>
    <col min="6128" max="6128" width="0" style="2" hidden="1" customWidth="1"/>
    <col min="6129" max="6129" width="9.7109375" style="2" customWidth="1"/>
    <col min="6130" max="6130" width="0" style="2" hidden="1" customWidth="1"/>
    <col min="6131" max="6133" width="11.28515625" style="2" customWidth="1"/>
    <col min="6134" max="6134" width="11" style="2" customWidth="1"/>
    <col min="6135" max="6135" width="11.7109375" style="2" customWidth="1"/>
    <col min="6136" max="6136" width="11.7109375" style="2" bestFit="1" customWidth="1"/>
    <col min="6137" max="6371" width="9.140625" style="2"/>
    <col min="6372" max="6372" width="3.5703125" style="2" customWidth="1"/>
    <col min="6373" max="6373" width="34.85546875" style="2" customWidth="1"/>
    <col min="6374" max="6381" width="0" style="2" hidden="1" customWidth="1"/>
    <col min="6382" max="6382" width="12.5703125" style="2" customWidth="1"/>
    <col min="6383" max="6383" width="13.140625" style="2" customWidth="1"/>
    <col min="6384" max="6384" width="0" style="2" hidden="1" customWidth="1"/>
    <col min="6385" max="6385" width="9.7109375" style="2" customWidth="1"/>
    <col min="6386" max="6386" width="0" style="2" hidden="1" customWidth="1"/>
    <col min="6387" max="6389" width="11.28515625" style="2" customWidth="1"/>
    <col min="6390" max="6390" width="11" style="2" customWidth="1"/>
    <col min="6391" max="6391" width="11.7109375" style="2" customWidth="1"/>
    <col min="6392" max="6392" width="11.7109375" style="2" bestFit="1" customWidth="1"/>
    <col min="6393" max="6627" width="9.140625" style="2"/>
    <col min="6628" max="6628" width="3.5703125" style="2" customWidth="1"/>
    <col min="6629" max="6629" width="34.85546875" style="2" customWidth="1"/>
    <col min="6630" max="6637" width="0" style="2" hidden="1" customWidth="1"/>
    <col min="6638" max="6638" width="12.5703125" style="2" customWidth="1"/>
    <col min="6639" max="6639" width="13.140625" style="2" customWidth="1"/>
    <col min="6640" max="6640" width="0" style="2" hidden="1" customWidth="1"/>
    <col min="6641" max="6641" width="9.7109375" style="2" customWidth="1"/>
    <col min="6642" max="6642" width="0" style="2" hidden="1" customWidth="1"/>
    <col min="6643" max="6645" width="11.28515625" style="2" customWidth="1"/>
    <col min="6646" max="6646" width="11" style="2" customWidth="1"/>
    <col min="6647" max="6647" width="11.7109375" style="2" customWidth="1"/>
    <col min="6648" max="6648" width="11.7109375" style="2" bestFit="1" customWidth="1"/>
    <col min="6649" max="6883" width="9.140625" style="2"/>
    <col min="6884" max="6884" width="3.5703125" style="2" customWidth="1"/>
    <col min="6885" max="6885" width="34.85546875" style="2" customWidth="1"/>
    <col min="6886" max="6893" width="0" style="2" hidden="1" customWidth="1"/>
    <col min="6894" max="6894" width="12.5703125" style="2" customWidth="1"/>
    <col min="6895" max="6895" width="13.140625" style="2" customWidth="1"/>
    <col min="6896" max="6896" width="0" style="2" hidden="1" customWidth="1"/>
    <col min="6897" max="6897" width="9.7109375" style="2" customWidth="1"/>
    <col min="6898" max="6898" width="0" style="2" hidden="1" customWidth="1"/>
    <col min="6899" max="6901" width="11.28515625" style="2" customWidth="1"/>
    <col min="6902" max="6902" width="11" style="2" customWidth="1"/>
    <col min="6903" max="6903" width="11.7109375" style="2" customWidth="1"/>
    <col min="6904" max="6904" width="11.7109375" style="2" bestFit="1" customWidth="1"/>
    <col min="6905" max="7139" width="9.140625" style="2"/>
    <col min="7140" max="7140" width="3.5703125" style="2" customWidth="1"/>
    <col min="7141" max="7141" width="34.85546875" style="2" customWidth="1"/>
    <col min="7142" max="7149" width="0" style="2" hidden="1" customWidth="1"/>
    <col min="7150" max="7150" width="12.5703125" style="2" customWidth="1"/>
    <col min="7151" max="7151" width="13.140625" style="2" customWidth="1"/>
    <col min="7152" max="7152" width="0" style="2" hidden="1" customWidth="1"/>
    <col min="7153" max="7153" width="9.7109375" style="2" customWidth="1"/>
    <col min="7154" max="7154" width="0" style="2" hidden="1" customWidth="1"/>
    <col min="7155" max="7157" width="11.28515625" style="2" customWidth="1"/>
    <col min="7158" max="7158" width="11" style="2" customWidth="1"/>
    <col min="7159" max="7159" width="11.7109375" style="2" customWidth="1"/>
    <col min="7160" max="7160" width="11.7109375" style="2" bestFit="1" customWidth="1"/>
    <col min="7161" max="7395" width="9.140625" style="2"/>
    <col min="7396" max="7396" width="3.5703125" style="2" customWidth="1"/>
    <col min="7397" max="7397" width="34.85546875" style="2" customWidth="1"/>
    <col min="7398" max="7405" width="0" style="2" hidden="1" customWidth="1"/>
    <col min="7406" max="7406" width="12.5703125" style="2" customWidth="1"/>
    <col min="7407" max="7407" width="13.140625" style="2" customWidth="1"/>
    <col min="7408" max="7408" width="0" style="2" hidden="1" customWidth="1"/>
    <col min="7409" max="7409" width="9.7109375" style="2" customWidth="1"/>
    <col min="7410" max="7410" width="0" style="2" hidden="1" customWidth="1"/>
    <col min="7411" max="7413" width="11.28515625" style="2" customWidth="1"/>
    <col min="7414" max="7414" width="11" style="2" customWidth="1"/>
    <col min="7415" max="7415" width="11.7109375" style="2" customWidth="1"/>
    <col min="7416" max="7416" width="11.7109375" style="2" bestFit="1" customWidth="1"/>
    <col min="7417" max="7651" width="9.140625" style="2"/>
    <col min="7652" max="7652" width="3.5703125" style="2" customWidth="1"/>
    <col min="7653" max="7653" width="34.85546875" style="2" customWidth="1"/>
    <col min="7654" max="7661" width="0" style="2" hidden="1" customWidth="1"/>
    <col min="7662" max="7662" width="12.5703125" style="2" customWidth="1"/>
    <col min="7663" max="7663" width="13.140625" style="2" customWidth="1"/>
    <col min="7664" max="7664" width="0" style="2" hidden="1" customWidth="1"/>
    <col min="7665" max="7665" width="9.7109375" style="2" customWidth="1"/>
    <col min="7666" max="7666" width="0" style="2" hidden="1" customWidth="1"/>
    <col min="7667" max="7669" width="11.28515625" style="2" customWidth="1"/>
    <col min="7670" max="7670" width="11" style="2" customWidth="1"/>
    <col min="7671" max="7671" width="11.7109375" style="2" customWidth="1"/>
    <col min="7672" max="7672" width="11.7109375" style="2" bestFit="1" customWidth="1"/>
    <col min="7673" max="7907" width="9.140625" style="2"/>
    <col min="7908" max="7908" width="3.5703125" style="2" customWidth="1"/>
    <col min="7909" max="7909" width="34.85546875" style="2" customWidth="1"/>
    <col min="7910" max="7917" width="0" style="2" hidden="1" customWidth="1"/>
    <col min="7918" max="7918" width="12.5703125" style="2" customWidth="1"/>
    <col min="7919" max="7919" width="13.140625" style="2" customWidth="1"/>
    <col min="7920" max="7920" width="0" style="2" hidden="1" customWidth="1"/>
    <col min="7921" max="7921" width="9.7109375" style="2" customWidth="1"/>
    <col min="7922" max="7922" width="0" style="2" hidden="1" customWidth="1"/>
    <col min="7923" max="7925" width="11.28515625" style="2" customWidth="1"/>
    <col min="7926" max="7926" width="11" style="2" customWidth="1"/>
    <col min="7927" max="7927" width="11.7109375" style="2" customWidth="1"/>
    <col min="7928" max="7928" width="11.7109375" style="2" bestFit="1" customWidth="1"/>
    <col min="7929" max="8163" width="9.140625" style="2"/>
    <col min="8164" max="8164" width="3.5703125" style="2" customWidth="1"/>
    <col min="8165" max="8165" width="34.85546875" style="2" customWidth="1"/>
    <col min="8166" max="8173" width="0" style="2" hidden="1" customWidth="1"/>
    <col min="8174" max="8174" width="12.5703125" style="2" customWidth="1"/>
    <col min="8175" max="8175" width="13.140625" style="2" customWidth="1"/>
    <col min="8176" max="8176" width="0" style="2" hidden="1" customWidth="1"/>
    <col min="8177" max="8177" width="9.7109375" style="2" customWidth="1"/>
    <col min="8178" max="8178" width="0" style="2" hidden="1" customWidth="1"/>
    <col min="8179" max="8181" width="11.28515625" style="2" customWidth="1"/>
    <col min="8182" max="8182" width="11" style="2" customWidth="1"/>
    <col min="8183" max="8183" width="11.7109375" style="2" customWidth="1"/>
    <col min="8184" max="8184" width="11.7109375" style="2" bestFit="1" customWidth="1"/>
    <col min="8185" max="8419" width="9.140625" style="2"/>
    <col min="8420" max="8420" width="3.5703125" style="2" customWidth="1"/>
    <col min="8421" max="8421" width="34.85546875" style="2" customWidth="1"/>
    <col min="8422" max="8429" width="0" style="2" hidden="1" customWidth="1"/>
    <col min="8430" max="8430" width="12.5703125" style="2" customWidth="1"/>
    <col min="8431" max="8431" width="13.140625" style="2" customWidth="1"/>
    <col min="8432" max="8432" width="0" style="2" hidden="1" customWidth="1"/>
    <col min="8433" max="8433" width="9.7109375" style="2" customWidth="1"/>
    <col min="8434" max="8434" width="0" style="2" hidden="1" customWidth="1"/>
    <col min="8435" max="8437" width="11.28515625" style="2" customWidth="1"/>
    <col min="8438" max="8438" width="11" style="2" customWidth="1"/>
    <col min="8439" max="8439" width="11.7109375" style="2" customWidth="1"/>
    <col min="8440" max="8440" width="11.7109375" style="2" bestFit="1" customWidth="1"/>
    <col min="8441" max="8675" width="9.140625" style="2"/>
    <col min="8676" max="8676" width="3.5703125" style="2" customWidth="1"/>
    <col min="8677" max="8677" width="34.85546875" style="2" customWidth="1"/>
    <col min="8678" max="8685" width="0" style="2" hidden="1" customWidth="1"/>
    <col min="8686" max="8686" width="12.5703125" style="2" customWidth="1"/>
    <col min="8687" max="8687" width="13.140625" style="2" customWidth="1"/>
    <col min="8688" max="8688" width="0" style="2" hidden="1" customWidth="1"/>
    <col min="8689" max="8689" width="9.7109375" style="2" customWidth="1"/>
    <col min="8690" max="8690" width="0" style="2" hidden="1" customWidth="1"/>
    <col min="8691" max="8693" width="11.28515625" style="2" customWidth="1"/>
    <col min="8694" max="8694" width="11" style="2" customWidth="1"/>
    <col min="8695" max="8695" width="11.7109375" style="2" customWidth="1"/>
    <col min="8696" max="8696" width="11.7109375" style="2" bestFit="1" customWidth="1"/>
    <col min="8697" max="8931" width="9.140625" style="2"/>
    <col min="8932" max="8932" width="3.5703125" style="2" customWidth="1"/>
    <col min="8933" max="8933" width="34.85546875" style="2" customWidth="1"/>
    <col min="8934" max="8941" width="0" style="2" hidden="1" customWidth="1"/>
    <col min="8942" max="8942" width="12.5703125" style="2" customWidth="1"/>
    <col min="8943" max="8943" width="13.140625" style="2" customWidth="1"/>
    <col min="8944" max="8944" width="0" style="2" hidden="1" customWidth="1"/>
    <col min="8945" max="8945" width="9.7109375" style="2" customWidth="1"/>
    <col min="8946" max="8946" width="0" style="2" hidden="1" customWidth="1"/>
    <col min="8947" max="8949" width="11.28515625" style="2" customWidth="1"/>
    <col min="8950" max="8950" width="11" style="2" customWidth="1"/>
    <col min="8951" max="8951" width="11.7109375" style="2" customWidth="1"/>
    <col min="8952" max="8952" width="11.7109375" style="2" bestFit="1" customWidth="1"/>
    <col min="8953" max="9187" width="9.140625" style="2"/>
    <col min="9188" max="9188" width="3.5703125" style="2" customWidth="1"/>
    <col min="9189" max="9189" width="34.85546875" style="2" customWidth="1"/>
    <col min="9190" max="9197" width="0" style="2" hidden="1" customWidth="1"/>
    <col min="9198" max="9198" width="12.5703125" style="2" customWidth="1"/>
    <col min="9199" max="9199" width="13.140625" style="2" customWidth="1"/>
    <col min="9200" max="9200" width="0" style="2" hidden="1" customWidth="1"/>
    <col min="9201" max="9201" width="9.7109375" style="2" customWidth="1"/>
    <col min="9202" max="9202" width="0" style="2" hidden="1" customWidth="1"/>
    <col min="9203" max="9205" width="11.28515625" style="2" customWidth="1"/>
    <col min="9206" max="9206" width="11" style="2" customWidth="1"/>
    <col min="9207" max="9207" width="11.7109375" style="2" customWidth="1"/>
    <col min="9208" max="9208" width="11.7109375" style="2" bestFit="1" customWidth="1"/>
    <col min="9209" max="9443" width="9.140625" style="2"/>
    <col min="9444" max="9444" width="3.5703125" style="2" customWidth="1"/>
    <col min="9445" max="9445" width="34.85546875" style="2" customWidth="1"/>
    <col min="9446" max="9453" width="0" style="2" hidden="1" customWidth="1"/>
    <col min="9454" max="9454" width="12.5703125" style="2" customWidth="1"/>
    <col min="9455" max="9455" width="13.140625" style="2" customWidth="1"/>
    <col min="9456" max="9456" width="0" style="2" hidden="1" customWidth="1"/>
    <col min="9457" max="9457" width="9.7109375" style="2" customWidth="1"/>
    <col min="9458" max="9458" width="0" style="2" hidden="1" customWidth="1"/>
    <col min="9459" max="9461" width="11.28515625" style="2" customWidth="1"/>
    <col min="9462" max="9462" width="11" style="2" customWidth="1"/>
    <col min="9463" max="9463" width="11.7109375" style="2" customWidth="1"/>
    <col min="9464" max="9464" width="11.7109375" style="2" bestFit="1" customWidth="1"/>
    <col min="9465" max="9699" width="9.140625" style="2"/>
    <col min="9700" max="9700" width="3.5703125" style="2" customWidth="1"/>
    <col min="9701" max="9701" width="34.85546875" style="2" customWidth="1"/>
    <col min="9702" max="9709" width="0" style="2" hidden="1" customWidth="1"/>
    <col min="9710" max="9710" width="12.5703125" style="2" customWidth="1"/>
    <col min="9711" max="9711" width="13.140625" style="2" customWidth="1"/>
    <col min="9712" max="9712" width="0" style="2" hidden="1" customWidth="1"/>
    <col min="9713" max="9713" width="9.7109375" style="2" customWidth="1"/>
    <col min="9714" max="9714" width="0" style="2" hidden="1" customWidth="1"/>
    <col min="9715" max="9717" width="11.28515625" style="2" customWidth="1"/>
    <col min="9718" max="9718" width="11" style="2" customWidth="1"/>
    <col min="9719" max="9719" width="11.7109375" style="2" customWidth="1"/>
    <col min="9720" max="9720" width="11.7109375" style="2" bestFit="1" customWidth="1"/>
    <col min="9721" max="9955" width="9.140625" style="2"/>
    <col min="9956" max="9956" width="3.5703125" style="2" customWidth="1"/>
    <col min="9957" max="9957" width="34.85546875" style="2" customWidth="1"/>
    <col min="9958" max="9965" width="0" style="2" hidden="1" customWidth="1"/>
    <col min="9966" max="9966" width="12.5703125" style="2" customWidth="1"/>
    <col min="9967" max="9967" width="13.140625" style="2" customWidth="1"/>
    <col min="9968" max="9968" width="0" style="2" hidden="1" customWidth="1"/>
    <col min="9969" max="9969" width="9.7109375" style="2" customWidth="1"/>
    <col min="9970" max="9970" width="0" style="2" hidden="1" customWidth="1"/>
    <col min="9971" max="9973" width="11.28515625" style="2" customWidth="1"/>
    <col min="9974" max="9974" width="11" style="2" customWidth="1"/>
    <col min="9975" max="9975" width="11.7109375" style="2" customWidth="1"/>
    <col min="9976" max="9976" width="11.7109375" style="2" bestFit="1" customWidth="1"/>
    <col min="9977" max="10211" width="9.140625" style="2"/>
    <col min="10212" max="10212" width="3.5703125" style="2" customWidth="1"/>
    <col min="10213" max="10213" width="34.85546875" style="2" customWidth="1"/>
    <col min="10214" max="10221" width="0" style="2" hidden="1" customWidth="1"/>
    <col min="10222" max="10222" width="12.5703125" style="2" customWidth="1"/>
    <col min="10223" max="10223" width="13.140625" style="2" customWidth="1"/>
    <col min="10224" max="10224" width="0" style="2" hidden="1" customWidth="1"/>
    <col min="10225" max="10225" width="9.7109375" style="2" customWidth="1"/>
    <col min="10226" max="10226" width="0" style="2" hidden="1" customWidth="1"/>
    <col min="10227" max="10229" width="11.28515625" style="2" customWidth="1"/>
    <col min="10230" max="10230" width="11" style="2" customWidth="1"/>
    <col min="10231" max="10231" width="11.7109375" style="2" customWidth="1"/>
    <col min="10232" max="10232" width="11.7109375" style="2" bestFit="1" customWidth="1"/>
    <col min="10233" max="10467" width="9.140625" style="2"/>
    <col min="10468" max="10468" width="3.5703125" style="2" customWidth="1"/>
    <col min="10469" max="10469" width="34.85546875" style="2" customWidth="1"/>
    <col min="10470" max="10477" width="0" style="2" hidden="1" customWidth="1"/>
    <col min="10478" max="10478" width="12.5703125" style="2" customWidth="1"/>
    <col min="10479" max="10479" width="13.140625" style="2" customWidth="1"/>
    <col min="10480" max="10480" width="0" style="2" hidden="1" customWidth="1"/>
    <col min="10481" max="10481" width="9.7109375" style="2" customWidth="1"/>
    <col min="10482" max="10482" width="0" style="2" hidden="1" customWidth="1"/>
    <col min="10483" max="10485" width="11.28515625" style="2" customWidth="1"/>
    <col min="10486" max="10486" width="11" style="2" customWidth="1"/>
    <col min="10487" max="10487" width="11.7109375" style="2" customWidth="1"/>
    <col min="10488" max="10488" width="11.7109375" style="2" bestFit="1" customWidth="1"/>
    <col min="10489" max="10723" width="9.140625" style="2"/>
    <col min="10724" max="10724" width="3.5703125" style="2" customWidth="1"/>
    <col min="10725" max="10725" width="34.85546875" style="2" customWidth="1"/>
    <col min="10726" max="10733" width="0" style="2" hidden="1" customWidth="1"/>
    <col min="10734" max="10734" width="12.5703125" style="2" customWidth="1"/>
    <col min="10735" max="10735" width="13.140625" style="2" customWidth="1"/>
    <col min="10736" max="10736" width="0" style="2" hidden="1" customWidth="1"/>
    <col min="10737" max="10737" width="9.7109375" style="2" customWidth="1"/>
    <col min="10738" max="10738" width="0" style="2" hidden="1" customWidth="1"/>
    <col min="10739" max="10741" width="11.28515625" style="2" customWidth="1"/>
    <col min="10742" max="10742" width="11" style="2" customWidth="1"/>
    <col min="10743" max="10743" width="11.7109375" style="2" customWidth="1"/>
    <col min="10744" max="10744" width="11.7109375" style="2" bestFit="1" customWidth="1"/>
    <col min="10745" max="10979" width="9.140625" style="2"/>
    <col min="10980" max="10980" width="3.5703125" style="2" customWidth="1"/>
    <col min="10981" max="10981" width="34.85546875" style="2" customWidth="1"/>
    <col min="10982" max="10989" width="0" style="2" hidden="1" customWidth="1"/>
    <col min="10990" max="10990" width="12.5703125" style="2" customWidth="1"/>
    <col min="10991" max="10991" width="13.140625" style="2" customWidth="1"/>
    <col min="10992" max="10992" width="0" style="2" hidden="1" customWidth="1"/>
    <col min="10993" max="10993" width="9.7109375" style="2" customWidth="1"/>
    <col min="10994" max="10994" width="0" style="2" hidden="1" customWidth="1"/>
    <col min="10995" max="10997" width="11.28515625" style="2" customWidth="1"/>
    <col min="10998" max="10998" width="11" style="2" customWidth="1"/>
    <col min="10999" max="10999" width="11.7109375" style="2" customWidth="1"/>
    <col min="11000" max="11000" width="11.7109375" style="2" bestFit="1" customWidth="1"/>
    <col min="11001" max="11235" width="9.140625" style="2"/>
    <col min="11236" max="11236" width="3.5703125" style="2" customWidth="1"/>
    <col min="11237" max="11237" width="34.85546875" style="2" customWidth="1"/>
    <col min="11238" max="11245" width="0" style="2" hidden="1" customWidth="1"/>
    <col min="11246" max="11246" width="12.5703125" style="2" customWidth="1"/>
    <col min="11247" max="11247" width="13.140625" style="2" customWidth="1"/>
    <col min="11248" max="11248" width="0" style="2" hidden="1" customWidth="1"/>
    <col min="11249" max="11249" width="9.7109375" style="2" customWidth="1"/>
    <col min="11250" max="11250" width="0" style="2" hidden="1" customWidth="1"/>
    <col min="11251" max="11253" width="11.28515625" style="2" customWidth="1"/>
    <col min="11254" max="11254" width="11" style="2" customWidth="1"/>
    <col min="11255" max="11255" width="11.7109375" style="2" customWidth="1"/>
    <col min="11256" max="11256" width="11.7109375" style="2" bestFit="1" customWidth="1"/>
    <col min="11257" max="11491" width="9.140625" style="2"/>
    <col min="11492" max="11492" width="3.5703125" style="2" customWidth="1"/>
    <col min="11493" max="11493" width="34.85546875" style="2" customWidth="1"/>
    <col min="11494" max="11501" width="0" style="2" hidden="1" customWidth="1"/>
    <col min="11502" max="11502" width="12.5703125" style="2" customWidth="1"/>
    <col min="11503" max="11503" width="13.140625" style="2" customWidth="1"/>
    <col min="11504" max="11504" width="0" style="2" hidden="1" customWidth="1"/>
    <col min="11505" max="11505" width="9.7109375" style="2" customWidth="1"/>
    <col min="11506" max="11506" width="0" style="2" hidden="1" customWidth="1"/>
    <col min="11507" max="11509" width="11.28515625" style="2" customWidth="1"/>
    <col min="11510" max="11510" width="11" style="2" customWidth="1"/>
    <col min="11511" max="11511" width="11.7109375" style="2" customWidth="1"/>
    <col min="11512" max="11512" width="11.7109375" style="2" bestFit="1" customWidth="1"/>
    <col min="11513" max="11747" width="9.140625" style="2"/>
    <col min="11748" max="11748" width="3.5703125" style="2" customWidth="1"/>
    <col min="11749" max="11749" width="34.85546875" style="2" customWidth="1"/>
    <col min="11750" max="11757" width="0" style="2" hidden="1" customWidth="1"/>
    <col min="11758" max="11758" width="12.5703125" style="2" customWidth="1"/>
    <col min="11759" max="11759" width="13.140625" style="2" customWidth="1"/>
    <col min="11760" max="11760" width="0" style="2" hidden="1" customWidth="1"/>
    <col min="11761" max="11761" width="9.7109375" style="2" customWidth="1"/>
    <col min="11762" max="11762" width="0" style="2" hidden="1" customWidth="1"/>
    <col min="11763" max="11765" width="11.28515625" style="2" customWidth="1"/>
    <col min="11766" max="11766" width="11" style="2" customWidth="1"/>
    <col min="11767" max="11767" width="11.7109375" style="2" customWidth="1"/>
    <col min="11768" max="11768" width="11.7109375" style="2" bestFit="1" customWidth="1"/>
    <col min="11769" max="12003" width="9.140625" style="2"/>
    <col min="12004" max="12004" width="3.5703125" style="2" customWidth="1"/>
    <col min="12005" max="12005" width="34.85546875" style="2" customWidth="1"/>
    <col min="12006" max="12013" width="0" style="2" hidden="1" customWidth="1"/>
    <col min="12014" max="12014" width="12.5703125" style="2" customWidth="1"/>
    <col min="12015" max="12015" width="13.140625" style="2" customWidth="1"/>
    <col min="12016" max="12016" width="0" style="2" hidden="1" customWidth="1"/>
    <col min="12017" max="12017" width="9.7109375" style="2" customWidth="1"/>
    <col min="12018" max="12018" width="0" style="2" hidden="1" customWidth="1"/>
    <col min="12019" max="12021" width="11.28515625" style="2" customWidth="1"/>
    <col min="12022" max="12022" width="11" style="2" customWidth="1"/>
    <col min="12023" max="12023" width="11.7109375" style="2" customWidth="1"/>
    <col min="12024" max="12024" width="11.7109375" style="2" bestFit="1" customWidth="1"/>
    <col min="12025" max="12259" width="9.140625" style="2"/>
    <col min="12260" max="12260" width="3.5703125" style="2" customWidth="1"/>
    <col min="12261" max="12261" width="34.85546875" style="2" customWidth="1"/>
    <col min="12262" max="12269" width="0" style="2" hidden="1" customWidth="1"/>
    <col min="12270" max="12270" width="12.5703125" style="2" customWidth="1"/>
    <col min="12271" max="12271" width="13.140625" style="2" customWidth="1"/>
    <col min="12272" max="12272" width="0" style="2" hidden="1" customWidth="1"/>
    <col min="12273" max="12273" width="9.7109375" style="2" customWidth="1"/>
    <col min="12274" max="12274" width="0" style="2" hidden="1" customWidth="1"/>
    <col min="12275" max="12277" width="11.28515625" style="2" customWidth="1"/>
    <col min="12278" max="12278" width="11" style="2" customWidth="1"/>
    <col min="12279" max="12279" width="11.7109375" style="2" customWidth="1"/>
    <col min="12280" max="12280" width="11.7109375" style="2" bestFit="1" customWidth="1"/>
    <col min="12281" max="12515" width="9.140625" style="2"/>
    <col min="12516" max="12516" width="3.5703125" style="2" customWidth="1"/>
    <col min="12517" max="12517" width="34.85546875" style="2" customWidth="1"/>
    <col min="12518" max="12525" width="0" style="2" hidden="1" customWidth="1"/>
    <col min="12526" max="12526" width="12.5703125" style="2" customWidth="1"/>
    <col min="12527" max="12527" width="13.140625" style="2" customWidth="1"/>
    <col min="12528" max="12528" width="0" style="2" hidden="1" customWidth="1"/>
    <col min="12529" max="12529" width="9.7109375" style="2" customWidth="1"/>
    <col min="12530" max="12530" width="0" style="2" hidden="1" customWidth="1"/>
    <col min="12531" max="12533" width="11.28515625" style="2" customWidth="1"/>
    <col min="12534" max="12534" width="11" style="2" customWidth="1"/>
    <col min="12535" max="12535" width="11.7109375" style="2" customWidth="1"/>
    <col min="12536" max="12536" width="11.7109375" style="2" bestFit="1" customWidth="1"/>
    <col min="12537" max="12771" width="9.140625" style="2"/>
    <col min="12772" max="12772" width="3.5703125" style="2" customWidth="1"/>
    <col min="12773" max="12773" width="34.85546875" style="2" customWidth="1"/>
    <col min="12774" max="12781" width="0" style="2" hidden="1" customWidth="1"/>
    <col min="12782" max="12782" width="12.5703125" style="2" customWidth="1"/>
    <col min="12783" max="12783" width="13.140625" style="2" customWidth="1"/>
    <col min="12784" max="12784" width="0" style="2" hidden="1" customWidth="1"/>
    <col min="12785" max="12785" width="9.7109375" style="2" customWidth="1"/>
    <col min="12786" max="12786" width="0" style="2" hidden="1" customWidth="1"/>
    <col min="12787" max="12789" width="11.28515625" style="2" customWidth="1"/>
    <col min="12790" max="12790" width="11" style="2" customWidth="1"/>
    <col min="12791" max="12791" width="11.7109375" style="2" customWidth="1"/>
    <col min="12792" max="12792" width="11.7109375" style="2" bestFit="1" customWidth="1"/>
    <col min="12793" max="13027" width="9.140625" style="2"/>
    <col min="13028" max="13028" width="3.5703125" style="2" customWidth="1"/>
    <col min="13029" max="13029" width="34.85546875" style="2" customWidth="1"/>
    <col min="13030" max="13037" width="0" style="2" hidden="1" customWidth="1"/>
    <col min="13038" max="13038" width="12.5703125" style="2" customWidth="1"/>
    <col min="13039" max="13039" width="13.140625" style="2" customWidth="1"/>
    <col min="13040" max="13040" width="0" style="2" hidden="1" customWidth="1"/>
    <col min="13041" max="13041" width="9.7109375" style="2" customWidth="1"/>
    <col min="13042" max="13042" width="0" style="2" hidden="1" customWidth="1"/>
    <col min="13043" max="13045" width="11.28515625" style="2" customWidth="1"/>
    <col min="13046" max="13046" width="11" style="2" customWidth="1"/>
    <col min="13047" max="13047" width="11.7109375" style="2" customWidth="1"/>
    <col min="13048" max="13048" width="11.7109375" style="2" bestFit="1" customWidth="1"/>
    <col min="13049" max="13283" width="9.140625" style="2"/>
    <col min="13284" max="13284" width="3.5703125" style="2" customWidth="1"/>
    <col min="13285" max="13285" width="34.85546875" style="2" customWidth="1"/>
    <col min="13286" max="13293" width="0" style="2" hidden="1" customWidth="1"/>
    <col min="13294" max="13294" width="12.5703125" style="2" customWidth="1"/>
    <col min="13295" max="13295" width="13.140625" style="2" customWidth="1"/>
    <col min="13296" max="13296" width="0" style="2" hidden="1" customWidth="1"/>
    <col min="13297" max="13297" width="9.7109375" style="2" customWidth="1"/>
    <col min="13298" max="13298" width="0" style="2" hidden="1" customWidth="1"/>
    <col min="13299" max="13301" width="11.28515625" style="2" customWidth="1"/>
    <col min="13302" max="13302" width="11" style="2" customWidth="1"/>
    <col min="13303" max="13303" width="11.7109375" style="2" customWidth="1"/>
    <col min="13304" max="13304" width="11.7109375" style="2" bestFit="1" customWidth="1"/>
    <col min="13305" max="13539" width="9.140625" style="2"/>
    <col min="13540" max="13540" width="3.5703125" style="2" customWidth="1"/>
    <col min="13541" max="13541" width="34.85546875" style="2" customWidth="1"/>
    <col min="13542" max="13549" width="0" style="2" hidden="1" customWidth="1"/>
    <col min="13550" max="13550" width="12.5703125" style="2" customWidth="1"/>
    <col min="13551" max="13551" width="13.140625" style="2" customWidth="1"/>
    <col min="13552" max="13552" width="0" style="2" hidden="1" customWidth="1"/>
    <col min="13553" max="13553" width="9.7109375" style="2" customWidth="1"/>
    <col min="13554" max="13554" width="0" style="2" hidden="1" customWidth="1"/>
    <col min="13555" max="13557" width="11.28515625" style="2" customWidth="1"/>
    <col min="13558" max="13558" width="11" style="2" customWidth="1"/>
    <col min="13559" max="13559" width="11.7109375" style="2" customWidth="1"/>
    <col min="13560" max="13560" width="11.7109375" style="2" bestFit="1" customWidth="1"/>
    <col min="13561" max="13795" width="9.140625" style="2"/>
    <col min="13796" max="13796" width="3.5703125" style="2" customWidth="1"/>
    <col min="13797" max="13797" width="34.85546875" style="2" customWidth="1"/>
    <col min="13798" max="13805" width="0" style="2" hidden="1" customWidth="1"/>
    <col min="13806" max="13806" width="12.5703125" style="2" customWidth="1"/>
    <col min="13807" max="13807" width="13.140625" style="2" customWidth="1"/>
    <col min="13808" max="13808" width="0" style="2" hidden="1" customWidth="1"/>
    <col min="13809" max="13809" width="9.7109375" style="2" customWidth="1"/>
    <col min="13810" max="13810" width="0" style="2" hidden="1" customWidth="1"/>
    <col min="13811" max="13813" width="11.28515625" style="2" customWidth="1"/>
    <col min="13814" max="13814" width="11" style="2" customWidth="1"/>
    <col min="13815" max="13815" width="11.7109375" style="2" customWidth="1"/>
    <col min="13816" max="13816" width="11.7109375" style="2" bestFit="1" customWidth="1"/>
    <col min="13817" max="14051" width="9.140625" style="2"/>
    <col min="14052" max="14052" width="3.5703125" style="2" customWidth="1"/>
    <col min="14053" max="14053" width="34.85546875" style="2" customWidth="1"/>
    <col min="14054" max="14061" width="0" style="2" hidden="1" customWidth="1"/>
    <col min="14062" max="14062" width="12.5703125" style="2" customWidth="1"/>
    <col min="14063" max="14063" width="13.140625" style="2" customWidth="1"/>
    <col min="14064" max="14064" width="0" style="2" hidden="1" customWidth="1"/>
    <col min="14065" max="14065" width="9.7109375" style="2" customWidth="1"/>
    <col min="14066" max="14066" width="0" style="2" hidden="1" customWidth="1"/>
    <col min="14067" max="14069" width="11.28515625" style="2" customWidth="1"/>
    <col min="14070" max="14070" width="11" style="2" customWidth="1"/>
    <col min="14071" max="14071" width="11.7109375" style="2" customWidth="1"/>
    <col min="14072" max="14072" width="11.7109375" style="2" bestFit="1" customWidth="1"/>
    <col min="14073" max="14307" width="9.140625" style="2"/>
    <col min="14308" max="14308" width="3.5703125" style="2" customWidth="1"/>
    <col min="14309" max="14309" width="34.85546875" style="2" customWidth="1"/>
    <col min="14310" max="14317" width="0" style="2" hidden="1" customWidth="1"/>
    <col min="14318" max="14318" width="12.5703125" style="2" customWidth="1"/>
    <col min="14319" max="14319" width="13.140625" style="2" customWidth="1"/>
    <col min="14320" max="14320" width="0" style="2" hidden="1" customWidth="1"/>
    <col min="14321" max="14321" width="9.7109375" style="2" customWidth="1"/>
    <col min="14322" max="14322" width="0" style="2" hidden="1" customWidth="1"/>
    <col min="14323" max="14325" width="11.28515625" style="2" customWidth="1"/>
    <col min="14326" max="14326" width="11" style="2" customWidth="1"/>
    <col min="14327" max="14327" width="11.7109375" style="2" customWidth="1"/>
    <col min="14328" max="14328" width="11.7109375" style="2" bestFit="1" customWidth="1"/>
    <col min="14329" max="14563" width="9.140625" style="2"/>
    <col min="14564" max="14564" width="3.5703125" style="2" customWidth="1"/>
    <col min="14565" max="14565" width="34.85546875" style="2" customWidth="1"/>
    <col min="14566" max="14573" width="0" style="2" hidden="1" customWidth="1"/>
    <col min="14574" max="14574" width="12.5703125" style="2" customWidth="1"/>
    <col min="14575" max="14575" width="13.140625" style="2" customWidth="1"/>
    <col min="14576" max="14576" width="0" style="2" hidden="1" customWidth="1"/>
    <col min="14577" max="14577" width="9.7109375" style="2" customWidth="1"/>
    <col min="14578" max="14578" width="0" style="2" hidden="1" customWidth="1"/>
    <col min="14579" max="14581" width="11.28515625" style="2" customWidth="1"/>
    <col min="14582" max="14582" width="11" style="2" customWidth="1"/>
    <col min="14583" max="14583" width="11.7109375" style="2" customWidth="1"/>
    <col min="14584" max="14584" width="11.7109375" style="2" bestFit="1" customWidth="1"/>
    <col min="14585" max="14819" width="9.140625" style="2"/>
    <col min="14820" max="14820" width="3.5703125" style="2" customWidth="1"/>
    <col min="14821" max="14821" width="34.85546875" style="2" customWidth="1"/>
    <col min="14822" max="14829" width="0" style="2" hidden="1" customWidth="1"/>
    <col min="14830" max="14830" width="12.5703125" style="2" customWidth="1"/>
    <col min="14831" max="14831" width="13.140625" style="2" customWidth="1"/>
    <col min="14832" max="14832" width="0" style="2" hidden="1" customWidth="1"/>
    <col min="14833" max="14833" width="9.7109375" style="2" customWidth="1"/>
    <col min="14834" max="14834" width="0" style="2" hidden="1" customWidth="1"/>
    <col min="14835" max="14837" width="11.28515625" style="2" customWidth="1"/>
    <col min="14838" max="14838" width="11" style="2" customWidth="1"/>
    <col min="14839" max="14839" width="11.7109375" style="2" customWidth="1"/>
    <col min="14840" max="14840" width="11.7109375" style="2" bestFit="1" customWidth="1"/>
    <col min="14841" max="15075" width="9.140625" style="2"/>
    <col min="15076" max="15076" width="3.5703125" style="2" customWidth="1"/>
    <col min="15077" max="15077" width="34.85546875" style="2" customWidth="1"/>
    <col min="15078" max="15085" width="0" style="2" hidden="1" customWidth="1"/>
    <col min="15086" max="15086" width="12.5703125" style="2" customWidth="1"/>
    <col min="15087" max="15087" width="13.140625" style="2" customWidth="1"/>
    <col min="15088" max="15088" width="0" style="2" hidden="1" customWidth="1"/>
    <col min="15089" max="15089" width="9.7109375" style="2" customWidth="1"/>
    <col min="15090" max="15090" width="0" style="2" hidden="1" customWidth="1"/>
    <col min="15091" max="15093" width="11.28515625" style="2" customWidth="1"/>
    <col min="15094" max="15094" width="11" style="2" customWidth="1"/>
    <col min="15095" max="15095" width="11.7109375" style="2" customWidth="1"/>
    <col min="15096" max="15096" width="11.7109375" style="2" bestFit="1" customWidth="1"/>
    <col min="15097" max="15331" width="9.140625" style="2"/>
    <col min="15332" max="15332" width="3.5703125" style="2" customWidth="1"/>
    <col min="15333" max="15333" width="34.85546875" style="2" customWidth="1"/>
    <col min="15334" max="15341" width="0" style="2" hidden="1" customWidth="1"/>
    <col min="15342" max="15342" width="12.5703125" style="2" customWidth="1"/>
    <col min="15343" max="15343" width="13.140625" style="2" customWidth="1"/>
    <col min="15344" max="15344" width="0" style="2" hidden="1" customWidth="1"/>
    <col min="15345" max="15345" width="9.7109375" style="2" customWidth="1"/>
    <col min="15346" max="15346" width="0" style="2" hidden="1" customWidth="1"/>
    <col min="15347" max="15349" width="11.28515625" style="2" customWidth="1"/>
    <col min="15350" max="15350" width="11" style="2" customWidth="1"/>
    <col min="15351" max="15351" width="11.7109375" style="2" customWidth="1"/>
    <col min="15352" max="15352" width="11.7109375" style="2" bestFit="1" customWidth="1"/>
    <col min="15353" max="15587" width="9.140625" style="2"/>
    <col min="15588" max="15588" width="3.5703125" style="2" customWidth="1"/>
    <col min="15589" max="15589" width="34.85546875" style="2" customWidth="1"/>
    <col min="15590" max="15597" width="0" style="2" hidden="1" customWidth="1"/>
    <col min="15598" max="15598" width="12.5703125" style="2" customWidth="1"/>
    <col min="15599" max="15599" width="13.140625" style="2" customWidth="1"/>
    <col min="15600" max="15600" width="0" style="2" hidden="1" customWidth="1"/>
    <col min="15601" max="15601" width="9.7109375" style="2" customWidth="1"/>
    <col min="15602" max="15602" width="0" style="2" hidden="1" customWidth="1"/>
    <col min="15603" max="15605" width="11.28515625" style="2" customWidth="1"/>
    <col min="15606" max="15606" width="11" style="2" customWidth="1"/>
    <col min="15607" max="15607" width="11.7109375" style="2" customWidth="1"/>
    <col min="15608" max="15608" width="11.7109375" style="2" bestFit="1" customWidth="1"/>
    <col min="15609" max="15843" width="9.140625" style="2"/>
    <col min="15844" max="15844" width="3.5703125" style="2" customWidth="1"/>
    <col min="15845" max="15845" width="34.85546875" style="2" customWidth="1"/>
    <col min="15846" max="15853" width="0" style="2" hidden="1" customWidth="1"/>
    <col min="15854" max="15854" width="12.5703125" style="2" customWidth="1"/>
    <col min="15855" max="15855" width="13.140625" style="2" customWidth="1"/>
    <col min="15856" max="15856" width="0" style="2" hidden="1" customWidth="1"/>
    <col min="15857" max="15857" width="9.7109375" style="2" customWidth="1"/>
    <col min="15858" max="15858" width="0" style="2" hidden="1" customWidth="1"/>
    <col min="15859" max="15861" width="11.28515625" style="2" customWidth="1"/>
    <col min="15862" max="15862" width="11" style="2" customWidth="1"/>
    <col min="15863" max="15863" width="11.7109375" style="2" customWidth="1"/>
    <col min="15864" max="15864" width="11.7109375" style="2" bestFit="1" customWidth="1"/>
    <col min="15865" max="16099" width="9.140625" style="2"/>
    <col min="16100" max="16100" width="3.5703125" style="2" customWidth="1"/>
    <col min="16101" max="16101" width="34.85546875" style="2" customWidth="1"/>
    <col min="16102" max="16109" width="0" style="2" hidden="1" customWidth="1"/>
    <col min="16110" max="16110" width="12.5703125" style="2" customWidth="1"/>
    <col min="16111" max="16111" width="13.140625" style="2" customWidth="1"/>
    <col min="16112" max="16112" width="0" style="2" hidden="1" customWidth="1"/>
    <col min="16113" max="16113" width="9.7109375" style="2" customWidth="1"/>
    <col min="16114" max="16114" width="0" style="2" hidden="1" customWidth="1"/>
    <col min="16115" max="16117" width="11.28515625" style="2" customWidth="1"/>
    <col min="16118" max="16118" width="11" style="2" customWidth="1"/>
    <col min="16119" max="16119" width="11.7109375" style="2" customWidth="1"/>
    <col min="16120" max="16120" width="11.7109375" style="2" bestFit="1" customWidth="1"/>
    <col min="16121" max="16384" width="9.140625" style="2"/>
  </cols>
  <sheetData>
    <row r="1" spans="1:226" x14ac:dyDescent="0.2">
      <c r="A1" s="1"/>
    </row>
    <row r="2" spans="1:226" x14ac:dyDescent="0.2">
      <c r="A2" s="1"/>
      <c r="B2" s="3" t="s">
        <v>0</v>
      </c>
      <c r="C2" s="4"/>
    </row>
    <row r="3" spans="1:226" x14ac:dyDescent="0.2">
      <c r="C3" s="6"/>
    </row>
    <row r="4" spans="1:226" x14ac:dyDescent="0.2">
      <c r="A4" s="7" t="s">
        <v>1</v>
      </c>
      <c r="B4" s="8" t="s">
        <v>2</v>
      </c>
      <c r="C4" s="9" t="s">
        <v>3</v>
      </c>
    </row>
    <row r="5" spans="1:226" x14ac:dyDescent="0.2">
      <c r="A5" s="10" t="s">
        <v>4</v>
      </c>
      <c r="B5" s="11"/>
      <c r="C5" s="12"/>
    </row>
    <row r="6" spans="1:226" x14ac:dyDescent="0.2">
      <c r="A6" s="13"/>
      <c r="B6" s="14"/>
      <c r="C6" s="15"/>
    </row>
    <row r="7" spans="1:226" ht="12" x14ac:dyDescent="0.2">
      <c r="A7" s="16"/>
      <c r="B7" s="17"/>
      <c r="C7" s="16"/>
    </row>
    <row r="8" spans="1:226" x14ac:dyDescent="0.2">
      <c r="A8" s="18">
        <v>150</v>
      </c>
      <c r="B8" s="19" t="s">
        <v>5</v>
      </c>
      <c r="C8" s="20">
        <f>C9</f>
        <v>50000</v>
      </c>
    </row>
    <row r="9" spans="1:226" x14ac:dyDescent="0.2">
      <c r="A9" s="21">
        <v>15011</v>
      </c>
      <c r="B9" s="22" t="s">
        <v>6</v>
      </c>
      <c r="C9" s="23">
        <f>C10</f>
        <v>50000</v>
      </c>
    </row>
    <row r="10" spans="1:226" x14ac:dyDescent="0.2">
      <c r="A10" s="24"/>
      <c r="B10" s="25" t="s">
        <v>7</v>
      </c>
      <c r="C10" s="23">
        <v>50000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</row>
    <row r="11" spans="1:226" x14ac:dyDescent="0.2">
      <c r="A11" s="24"/>
      <c r="B11" s="25"/>
      <c r="C11" s="23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</row>
    <row r="12" spans="1:226" x14ac:dyDescent="0.2">
      <c r="A12" s="18" t="s">
        <v>8</v>
      </c>
      <c r="B12" s="19" t="s">
        <v>9</v>
      </c>
      <c r="C12" s="20">
        <f>C13+C17+C31+C63</f>
        <v>58097139</v>
      </c>
    </row>
    <row r="13" spans="1:226" x14ac:dyDescent="0.2">
      <c r="A13" s="21" t="s">
        <v>10</v>
      </c>
      <c r="B13" s="25" t="s">
        <v>11</v>
      </c>
      <c r="C13" s="23">
        <f>SUM(C14:C16)</f>
        <v>4845600</v>
      </c>
    </row>
    <row r="14" spans="1:226" x14ac:dyDescent="0.2">
      <c r="A14" s="24"/>
      <c r="B14" s="25" t="s">
        <v>12</v>
      </c>
      <c r="C14" s="23">
        <v>4500000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</row>
    <row r="15" spans="1:226" ht="25.5" x14ac:dyDescent="0.2">
      <c r="A15" s="21"/>
      <c r="B15" s="25" t="s">
        <v>13</v>
      </c>
      <c r="C15" s="23">
        <v>95600</v>
      </c>
    </row>
    <row r="16" spans="1:226" x14ac:dyDescent="0.2">
      <c r="A16" s="24"/>
      <c r="B16" s="25" t="s">
        <v>14</v>
      </c>
      <c r="C16" s="23">
        <v>250000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</row>
    <row r="17" spans="1:226" ht="25.5" x14ac:dyDescent="0.2">
      <c r="A17" s="21" t="s">
        <v>15</v>
      </c>
      <c r="B17" s="25" t="s">
        <v>16</v>
      </c>
      <c r="C17" s="23">
        <f>SUM(C18:C30)</f>
        <v>33420539</v>
      </c>
    </row>
    <row r="18" spans="1:226" ht="25.5" x14ac:dyDescent="0.2">
      <c r="A18" s="24"/>
      <c r="B18" s="25" t="s">
        <v>17</v>
      </c>
      <c r="C18" s="23">
        <v>4275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</row>
    <row r="19" spans="1:226" x14ac:dyDescent="0.2">
      <c r="A19" s="21"/>
      <c r="B19" s="25" t="s">
        <v>18</v>
      </c>
      <c r="C19" s="23">
        <v>60000</v>
      </c>
    </row>
    <row r="20" spans="1:226" ht="25.5" x14ac:dyDescent="0.2">
      <c r="A20" s="24"/>
      <c r="B20" s="25" t="s">
        <v>19</v>
      </c>
      <c r="C20" s="23">
        <v>150000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</row>
    <row r="21" spans="1:226" ht="25.5" x14ac:dyDescent="0.2">
      <c r="A21" s="21"/>
      <c r="B21" s="25" t="s">
        <v>20</v>
      </c>
      <c r="C21" s="23">
        <v>1121462</v>
      </c>
    </row>
    <row r="22" spans="1:226" x14ac:dyDescent="0.2">
      <c r="A22" s="24"/>
      <c r="B22" s="25" t="s">
        <v>21</v>
      </c>
      <c r="C22" s="23">
        <v>20000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</row>
    <row r="23" spans="1:226" x14ac:dyDescent="0.2">
      <c r="A23" s="21"/>
      <c r="B23" s="25" t="s">
        <v>22</v>
      </c>
      <c r="C23" s="23">
        <f>7254000+1500000</f>
        <v>8754000</v>
      </c>
    </row>
    <row r="24" spans="1:226" x14ac:dyDescent="0.2">
      <c r="A24" s="24"/>
      <c r="B24" s="25" t="s">
        <v>23</v>
      </c>
      <c r="C24" s="23">
        <f>1246000</f>
        <v>1246000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</row>
    <row r="25" spans="1:226" x14ac:dyDescent="0.2">
      <c r="A25" s="21"/>
      <c r="B25" s="25" t="s">
        <v>24</v>
      </c>
      <c r="C25" s="23">
        <v>1964802</v>
      </c>
    </row>
    <row r="26" spans="1:226" x14ac:dyDescent="0.2">
      <c r="A26" s="24"/>
      <c r="B26" s="25" t="s">
        <v>25</v>
      </c>
      <c r="C26" s="23">
        <v>300000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</row>
    <row r="27" spans="1:226" ht="25.5" x14ac:dyDescent="0.2">
      <c r="A27" s="21"/>
      <c r="B27" s="25" t="s">
        <v>26</v>
      </c>
      <c r="C27" s="23">
        <v>400000</v>
      </c>
    </row>
    <row r="28" spans="1:226" ht="38.25" x14ac:dyDescent="0.2">
      <c r="A28" s="24"/>
      <c r="B28" s="25" t="s">
        <v>27</v>
      </c>
      <c r="C28" s="23">
        <v>1100000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</row>
    <row r="29" spans="1:226" ht="38.25" x14ac:dyDescent="0.2">
      <c r="A29" s="24"/>
      <c r="B29" s="25" t="s">
        <v>28</v>
      </c>
      <c r="C29" s="23">
        <v>7200000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</row>
    <row r="30" spans="1:226" ht="38.25" x14ac:dyDescent="0.2">
      <c r="A30" s="24"/>
      <c r="B30" s="25" t="s">
        <v>29</v>
      </c>
      <c r="C30" s="23">
        <v>11100000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</row>
    <row r="31" spans="1:226" x14ac:dyDescent="0.2">
      <c r="A31" s="21" t="s">
        <v>30</v>
      </c>
      <c r="B31" s="25" t="s">
        <v>31</v>
      </c>
      <c r="C31" s="23">
        <f>SUM(C32:C62)</f>
        <v>18895000</v>
      </c>
    </row>
    <row r="32" spans="1:226" x14ac:dyDescent="0.2">
      <c r="A32" s="24"/>
      <c r="B32" s="25" t="s">
        <v>32</v>
      </c>
      <c r="C32" s="23">
        <v>40000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</row>
    <row r="33" spans="1:226" ht="25.5" x14ac:dyDescent="0.2">
      <c r="A33" s="24"/>
      <c r="B33" s="25" t="s">
        <v>33</v>
      </c>
      <c r="C33" s="23">
        <v>800000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</row>
    <row r="34" spans="1:226" ht="25.5" x14ac:dyDescent="0.2">
      <c r="A34" s="24"/>
      <c r="B34" s="25" t="s">
        <v>34</v>
      </c>
      <c r="C34" s="23">
        <v>500000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</row>
    <row r="35" spans="1:226" x14ac:dyDescent="0.2">
      <c r="A35" s="24"/>
      <c r="B35" s="25" t="s">
        <v>35</v>
      </c>
      <c r="C35" s="23">
        <v>220000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</row>
    <row r="36" spans="1:226" x14ac:dyDescent="0.2">
      <c r="A36" s="24"/>
      <c r="B36" s="25" t="s">
        <v>21</v>
      </c>
      <c r="C36" s="23">
        <v>180000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</row>
    <row r="37" spans="1:226" x14ac:dyDescent="0.2">
      <c r="A37" s="24"/>
      <c r="B37" s="25" t="s">
        <v>36</v>
      </c>
      <c r="C37" s="23">
        <v>500000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</row>
    <row r="38" spans="1:226" ht="25.5" x14ac:dyDescent="0.2">
      <c r="A38" s="24"/>
      <c r="B38" s="25" t="s">
        <v>37</v>
      </c>
      <c r="C38" s="23">
        <v>100000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</row>
    <row r="39" spans="1:226" x14ac:dyDescent="0.2">
      <c r="A39" s="24"/>
      <c r="B39" s="25" t="s">
        <v>38</v>
      </c>
      <c r="C39" s="23">
        <v>400000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</row>
    <row r="40" spans="1:226" x14ac:dyDescent="0.2">
      <c r="A40" s="24"/>
      <c r="B40" s="25" t="s">
        <v>39</v>
      </c>
      <c r="C40" s="23">
        <v>800000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</row>
    <row r="41" spans="1:226" x14ac:dyDescent="0.2">
      <c r="A41" s="24"/>
      <c r="B41" s="25" t="s">
        <v>40</v>
      </c>
      <c r="C41" s="23">
        <v>400000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</row>
    <row r="42" spans="1:226" x14ac:dyDescent="0.2">
      <c r="A42" s="24"/>
      <c r="B42" s="25" t="s">
        <v>41</v>
      </c>
      <c r="C42" s="23">
        <v>140000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</row>
    <row r="43" spans="1:226" ht="25.5" x14ac:dyDescent="0.2">
      <c r="A43" s="24"/>
      <c r="B43" s="25" t="s">
        <v>42</v>
      </c>
      <c r="C43" s="23">
        <v>1020000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</row>
    <row r="44" spans="1:226" ht="25.5" x14ac:dyDescent="0.2">
      <c r="A44" s="24"/>
      <c r="B44" s="25" t="s">
        <v>43</v>
      </c>
      <c r="C44" s="23">
        <v>105000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</row>
    <row r="45" spans="1:226" x14ac:dyDescent="0.2">
      <c r="A45" s="24"/>
      <c r="B45" s="25" t="s">
        <v>44</v>
      </c>
      <c r="C45" s="23">
        <v>450000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</row>
    <row r="46" spans="1:226" x14ac:dyDescent="0.2">
      <c r="A46" s="24"/>
      <c r="B46" s="25" t="s">
        <v>45</v>
      </c>
      <c r="C46" s="23">
        <v>650000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</row>
    <row r="47" spans="1:226" x14ac:dyDescent="0.2">
      <c r="A47" s="24"/>
      <c r="B47" s="25" t="s">
        <v>46</v>
      </c>
      <c r="C47" s="23">
        <v>750000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</row>
    <row r="48" spans="1:226" x14ac:dyDescent="0.2">
      <c r="A48" s="24"/>
      <c r="B48" s="25" t="s">
        <v>47</v>
      </c>
      <c r="C48" s="23">
        <v>110000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</row>
    <row r="49" spans="1:226" x14ac:dyDescent="0.2">
      <c r="A49" s="24"/>
      <c r="B49" s="25" t="s">
        <v>48</v>
      </c>
      <c r="C49" s="23">
        <v>700000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</row>
    <row r="50" spans="1:226" x14ac:dyDescent="0.2">
      <c r="A50" s="24"/>
      <c r="B50" s="25" t="s">
        <v>49</v>
      </c>
      <c r="C50" s="23">
        <v>550000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</row>
    <row r="51" spans="1:226" x14ac:dyDescent="0.2">
      <c r="A51" s="24"/>
      <c r="B51" s="25" t="s">
        <v>50</v>
      </c>
      <c r="C51" s="23">
        <v>140000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</row>
    <row r="52" spans="1:226" x14ac:dyDescent="0.2">
      <c r="A52" s="24"/>
      <c r="B52" s="25" t="s">
        <v>51</v>
      </c>
      <c r="C52" s="23">
        <v>400000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</row>
    <row r="53" spans="1:226" x14ac:dyDescent="0.2">
      <c r="A53" s="24"/>
      <c r="B53" s="25" t="s">
        <v>52</v>
      </c>
      <c r="C53" s="23">
        <v>50000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</row>
    <row r="54" spans="1:226" x14ac:dyDescent="0.2">
      <c r="A54" s="24"/>
      <c r="B54" s="25" t="s">
        <v>53</v>
      </c>
      <c r="C54" s="23">
        <v>350000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</row>
    <row r="55" spans="1:226" x14ac:dyDescent="0.2">
      <c r="A55" s="24"/>
      <c r="B55" s="25" t="s">
        <v>54</v>
      </c>
      <c r="C55" s="23">
        <v>450000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</row>
    <row r="56" spans="1:226" x14ac:dyDescent="0.2">
      <c r="A56" s="24"/>
      <c r="B56" s="25" t="s">
        <v>55</v>
      </c>
      <c r="C56" s="23">
        <v>430000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</row>
    <row r="57" spans="1:226" x14ac:dyDescent="0.2">
      <c r="A57" s="24"/>
      <c r="B57" s="25" t="s">
        <v>56</v>
      </c>
      <c r="C57" s="23">
        <v>40000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</row>
    <row r="58" spans="1:226" x14ac:dyDescent="0.2">
      <c r="A58" s="24"/>
      <c r="B58" s="25" t="s">
        <v>57</v>
      </c>
      <c r="C58" s="23">
        <v>300000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</row>
    <row r="59" spans="1:226" x14ac:dyDescent="0.2">
      <c r="A59" s="24"/>
      <c r="B59" s="25" t="s">
        <v>58</v>
      </c>
      <c r="C59" s="23">
        <v>650000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</row>
    <row r="60" spans="1:226" x14ac:dyDescent="0.2">
      <c r="A60" s="24"/>
      <c r="B60" s="25" t="s">
        <v>59</v>
      </c>
      <c r="C60" s="23">
        <v>3100000</v>
      </c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</row>
    <row r="61" spans="1:226" ht="25.5" x14ac:dyDescent="0.2">
      <c r="A61" s="24"/>
      <c r="B61" s="25" t="s">
        <v>60</v>
      </c>
      <c r="C61" s="23">
        <v>4470000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</row>
    <row r="62" spans="1:226" x14ac:dyDescent="0.2">
      <c r="A62" s="24"/>
      <c r="B62" s="25" t="s">
        <v>61</v>
      </c>
      <c r="C62" s="23">
        <v>100000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</row>
    <row r="63" spans="1:226" x14ac:dyDescent="0.2">
      <c r="A63" s="24">
        <v>60017</v>
      </c>
      <c r="B63" s="25" t="s">
        <v>62</v>
      </c>
      <c r="C63" s="23">
        <f>SUM(C64:C68)</f>
        <v>936000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</row>
    <row r="64" spans="1:226" x14ac:dyDescent="0.2">
      <c r="A64" s="24"/>
      <c r="B64" s="25" t="s">
        <v>63</v>
      </c>
      <c r="C64" s="23">
        <v>100000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</row>
    <row r="65" spans="1:226" ht="25.5" x14ac:dyDescent="0.2">
      <c r="A65" s="24"/>
      <c r="B65" s="25" t="s">
        <v>64</v>
      </c>
      <c r="C65" s="23">
        <v>650000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</row>
    <row r="66" spans="1:226" x14ac:dyDescent="0.2">
      <c r="A66" s="24"/>
      <c r="B66" s="25" t="s">
        <v>65</v>
      </c>
      <c r="C66" s="23">
        <v>76000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</row>
    <row r="67" spans="1:226" ht="38.25" x14ac:dyDescent="0.2">
      <c r="A67" s="24"/>
      <c r="B67" s="25" t="s">
        <v>66</v>
      </c>
      <c r="C67" s="23">
        <v>50000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</row>
    <row r="68" spans="1:226" ht="25.5" x14ac:dyDescent="0.2">
      <c r="A68" s="24"/>
      <c r="B68" s="25" t="s">
        <v>67</v>
      </c>
      <c r="C68" s="23">
        <v>60000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</row>
    <row r="69" spans="1:226" x14ac:dyDescent="0.2">
      <c r="A69" s="24"/>
      <c r="B69" s="25"/>
      <c r="C69" s="23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</row>
    <row r="70" spans="1:226" x14ac:dyDescent="0.2">
      <c r="A70" s="18" t="s">
        <v>68</v>
      </c>
      <c r="B70" s="19" t="s">
        <v>69</v>
      </c>
      <c r="C70" s="20">
        <f>C71</f>
        <v>2126272</v>
      </c>
    </row>
    <row r="71" spans="1:226" x14ac:dyDescent="0.2">
      <c r="A71" s="24" t="s">
        <v>70</v>
      </c>
      <c r="B71" s="22" t="s">
        <v>71</v>
      </c>
      <c r="C71" s="27">
        <f>SUM(C72:C74)</f>
        <v>2126272</v>
      </c>
    </row>
    <row r="72" spans="1:226" ht="25.5" x14ac:dyDescent="0.2">
      <c r="A72" s="24"/>
      <c r="B72" s="25" t="s">
        <v>72</v>
      </c>
      <c r="C72" s="23">
        <v>325000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</row>
    <row r="73" spans="1:226" x14ac:dyDescent="0.2">
      <c r="A73" s="24"/>
      <c r="B73" s="25" t="s">
        <v>73</v>
      </c>
      <c r="C73" s="23">
        <v>801272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</row>
    <row r="74" spans="1:226" ht="25.5" x14ac:dyDescent="0.2">
      <c r="A74" s="24"/>
      <c r="B74" s="25" t="s">
        <v>74</v>
      </c>
      <c r="C74" s="23">
        <v>1000000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</row>
    <row r="75" spans="1:226" x14ac:dyDescent="0.2">
      <c r="A75" s="24"/>
      <c r="B75" s="25"/>
      <c r="C75" s="23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</row>
    <row r="76" spans="1:226" x14ac:dyDescent="0.2">
      <c r="A76" s="28">
        <v>710</v>
      </c>
      <c r="B76" s="19" t="s">
        <v>75</v>
      </c>
      <c r="C76" s="20">
        <f>C77+C79</f>
        <v>1595486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</row>
    <row r="77" spans="1:226" x14ac:dyDescent="0.2">
      <c r="A77" s="24">
        <v>71012</v>
      </c>
      <c r="B77" s="22" t="s">
        <v>76</v>
      </c>
      <c r="C77" s="23">
        <f>C78</f>
        <v>1195486</v>
      </c>
    </row>
    <row r="78" spans="1:226" x14ac:dyDescent="0.2">
      <c r="A78" s="24"/>
      <c r="B78" s="25" t="s">
        <v>77</v>
      </c>
      <c r="C78" s="23">
        <v>1195486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</row>
    <row r="79" spans="1:226" x14ac:dyDescent="0.2">
      <c r="A79" s="24">
        <v>71013</v>
      </c>
      <c r="B79" s="22" t="s">
        <v>78</v>
      </c>
      <c r="C79" s="23">
        <f>C80</f>
        <v>400000</v>
      </c>
    </row>
    <row r="80" spans="1:226" x14ac:dyDescent="0.2">
      <c r="A80" s="24"/>
      <c r="B80" s="25" t="s">
        <v>79</v>
      </c>
      <c r="C80" s="23">
        <v>400000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</row>
    <row r="81" spans="1:226" x14ac:dyDescent="0.2">
      <c r="A81" s="24"/>
      <c r="B81" s="25"/>
      <c r="C81" s="23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</row>
    <row r="82" spans="1:226" x14ac:dyDescent="0.2">
      <c r="A82" s="28" t="s">
        <v>80</v>
      </c>
      <c r="B82" s="19" t="s">
        <v>81</v>
      </c>
      <c r="C82" s="20">
        <f>C83+C88</f>
        <v>7558400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</row>
    <row r="83" spans="1:226" x14ac:dyDescent="0.2">
      <c r="A83" s="24" t="s">
        <v>82</v>
      </c>
      <c r="B83" s="22" t="s">
        <v>83</v>
      </c>
      <c r="C83" s="23">
        <f>SUM(C84:C87)</f>
        <v>2400000</v>
      </c>
    </row>
    <row r="84" spans="1:226" x14ac:dyDescent="0.2">
      <c r="A84" s="24"/>
      <c r="B84" s="25" t="s">
        <v>84</v>
      </c>
      <c r="C84" s="23">
        <v>50000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</row>
    <row r="85" spans="1:226" ht="25.5" x14ac:dyDescent="0.2">
      <c r="A85" s="24"/>
      <c r="B85" s="25" t="s">
        <v>85</v>
      </c>
      <c r="C85" s="23">
        <v>50000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</row>
    <row r="86" spans="1:226" x14ac:dyDescent="0.2">
      <c r="A86" s="24"/>
      <c r="B86" s="25" t="s">
        <v>86</v>
      </c>
      <c r="C86" s="23">
        <v>2200000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</row>
    <row r="87" spans="1:226" x14ac:dyDescent="0.2">
      <c r="A87" s="24"/>
      <c r="B87" s="25" t="s">
        <v>87</v>
      </c>
      <c r="C87" s="23">
        <v>100000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</row>
    <row r="88" spans="1:226" x14ac:dyDescent="0.2">
      <c r="A88" s="24" t="s">
        <v>88</v>
      </c>
      <c r="B88" s="22" t="s">
        <v>89</v>
      </c>
      <c r="C88" s="23">
        <f>SUM(C89:C90)</f>
        <v>5158400</v>
      </c>
    </row>
    <row r="89" spans="1:226" x14ac:dyDescent="0.2">
      <c r="A89" s="24"/>
      <c r="B89" s="25" t="s">
        <v>90</v>
      </c>
      <c r="C89" s="23">
        <v>4652200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</row>
    <row r="90" spans="1:226" x14ac:dyDescent="0.2">
      <c r="A90" s="24"/>
      <c r="B90" s="25" t="s">
        <v>91</v>
      </c>
      <c r="C90" s="23">
        <v>506200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</row>
    <row r="91" spans="1:226" x14ac:dyDescent="0.2">
      <c r="A91" s="24"/>
      <c r="B91" s="25"/>
      <c r="C91" s="23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</row>
    <row r="92" spans="1:226" x14ac:dyDescent="0.2">
      <c r="A92" s="28" t="s">
        <v>92</v>
      </c>
      <c r="B92" s="19" t="s">
        <v>93</v>
      </c>
      <c r="C92" s="20">
        <f>C93</f>
        <v>2000000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</row>
    <row r="93" spans="1:226" x14ac:dyDescent="0.2">
      <c r="A93" s="24" t="s">
        <v>94</v>
      </c>
      <c r="B93" s="22" t="s">
        <v>95</v>
      </c>
      <c r="C93" s="23">
        <f>C94</f>
        <v>2000000</v>
      </c>
    </row>
    <row r="94" spans="1:226" ht="25.5" x14ac:dyDescent="0.2">
      <c r="A94" s="24"/>
      <c r="B94" s="25" t="s">
        <v>96</v>
      </c>
      <c r="C94" s="23">
        <v>2000000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</row>
    <row r="95" spans="1:226" x14ac:dyDescent="0.2">
      <c r="A95" s="24"/>
      <c r="B95" s="25"/>
      <c r="C95" s="23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</row>
    <row r="96" spans="1:226" x14ac:dyDescent="0.2">
      <c r="A96" s="28" t="s">
        <v>97</v>
      </c>
      <c r="B96" s="19" t="s">
        <v>98</v>
      </c>
      <c r="C96" s="20">
        <f>C97+C103</f>
        <v>5646000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</row>
    <row r="97" spans="1:226" x14ac:dyDescent="0.2">
      <c r="A97" s="24" t="s">
        <v>99</v>
      </c>
      <c r="B97" s="22" t="s">
        <v>100</v>
      </c>
      <c r="C97" s="23">
        <f>SUM(C98:C102)</f>
        <v>4146000</v>
      </c>
    </row>
    <row r="98" spans="1:226" ht="25.5" x14ac:dyDescent="0.2">
      <c r="A98" s="24"/>
      <c r="B98" s="25" t="s">
        <v>101</v>
      </c>
      <c r="C98" s="23">
        <v>2000000</v>
      </c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</row>
    <row r="99" spans="1:226" ht="38.25" x14ac:dyDescent="0.2">
      <c r="A99" s="24"/>
      <c r="B99" s="25" t="s">
        <v>102</v>
      </c>
      <c r="C99" s="23">
        <v>1000000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</row>
    <row r="100" spans="1:226" x14ac:dyDescent="0.2">
      <c r="A100" s="24"/>
      <c r="B100" s="25" t="s">
        <v>103</v>
      </c>
      <c r="C100" s="23">
        <v>1000000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</row>
    <row r="101" spans="1:226" ht="25.5" x14ac:dyDescent="0.2">
      <c r="A101" s="24"/>
      <c r="B101" s="25" t="s">
        <v>104</v>
      </c>
      <c r="C101" s="23">
        <v>144000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</row>
    <row r="102" spans="1:226" x14ac:dyDescent="0.2">
      <c r="A102" s="24"/>
      <c r="B102" s="25" t="s">
        <v>105</v>
      </c>
      <c r="C102" s="23">
        <v>2000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</row>
    <row r="103" spans="1:226" x14ac:dyDescent="0.2">
      <c r="A103" s="24" t="s">
        <v>106</v>
      </c>
      <c r="B103" s="25" t="s">
        <v>107</v>
      </c>
      <c r="C103" s="23">
        <f>C104</f>
        <v>1500000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</row>
    <row r="104" spans="1:226" x14ac:dyDescent="0.2">
      <c r="A104" s="24"/>
      <c r="B104" s="25" t="s">
        <v>108</v>
      </c>
      <c r="C104" s="23">
        <v>1500000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</row>
    <row r="105" spans="1:226" x14ac:dyDescent="0.2">
      <c r="A105" s="24"/>
      <c r="B105" s="25"/>
      <c r="C105" s="23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</row>
    <row r="106" spans="1:226" x14ac:dyDescent="0.2">
      <c r="A106" s="28" t="s">
        <v>109</v>
      </c>
      <c r="B106" s="19" t="s">
        <v>110</v>
      </c>
      <c r="C106" s="20">
        <f>C107+C111+C116+C119+C123+C127+C129</f>
        <v>10250000</v>
      </c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</row>
    <row r="107" spans="1:226" x14ac:dyDescent="0.2">
      <c r="A107" s="24" t="s">
        <v>111</v>
      </c>
      <c r="B107" s="25" t="s">
        <v>112</v>
      </c>
      <c r="C107" s="23">
        <f>SUM(C108:C110)</f>
        <v>2675300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</row>
    <row r="108" spans="1:226" x14ac:dyDescent="0.2">
      <c r="A108" s="24"/>
      <c r="B108" s="25" t="s">
        <v>113</v>
      </c>
      <c r="C108" s="23">
        <v>55300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</row>
    <row r="109" spans="1:226" x14ac:dyDescent="0.2">
      <c r="A109" s="24"/>
      <c r="B109" s="25" t="s">
        <v>114</v>
      </c>
      <c r="C109" s="23">
        <v>2500000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</row>
    <row r="110" spans="1:226" x14ac:dyDescent="0.2">
      <c r="A110" s="24"/>
      <c r="B110" s="25" t="s">
        <v>115</v>
      </c>
      <c r="C110" s="23">
        <v>120000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</row>
    <row r="111" spans="1:226" x14ac:dyDescent="0.2">
      <c r="A111" s="24" t="s">
        <v>116</v>
      </c>
      <c r="B111" s="25" t="s">
        <v>117</v>
      </c>
      <c r="C111" s="23">
        <f>SUM(C112:C115)</f>
        <v>324700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</row>
    <row r="112" spans="1:226" x14ac:dyDescent="0.2">
      <c r="A112" s="24"/>
      <c r="B112" s="25" t="s">
        <v>118</v>
      </c>
      <c r="C112" s="23">
        <v>90000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</row>
    <row r="113" spans="1:226" x14ac:dyDescent="0.2">
      <c r="A113" s="24"/>
      <c r="B113" s="25" t="s">
        <v>119</v>
      </c>
      <c r="C113" s="23">
        <v>126400</v>
      </c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</row>
    <row r="114" spans="1:226" ht="25.5" x14ac:dyDescent="0.2">
      <c r="A114" s="24"/>
      <c r="B114" s="25" t="s">
        <v>120</v>
      </c>
      <c r="C114" s="23">
        <v>6000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</row>
    <row r="115" spans="1:226" ht="25.5" x14ac:dyDescent="0.2">
      <c r="A115" s="24"/>
      <c r="B115" s="25" t="s">
        <v>121</v>
      </c>
      <c r="C115" s="23">
        <v>102300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</row>
    <row r="116" spans="1:226" x14ac:dyDescent="0.2">
      <c r="A116" s="24" t="s">
        <v>122</v>
      </c>
      <c r="B116" s="25" t="s">
        <v>123</v>
      </c>
      <c r="C116" s="23">
        <f>SUM(C117:C118)</f>
        <v>2200000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</row>
    <row r="117" spans="1:226" x14ac:dyDescent="0.2">
      <c r="A117" s="24"/>
      <c r="B117" s="25" t="s">
        <v>124</v>
      </c>
      <c r="C117" s="23">
        <v>2000000</v>
      </c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</row>
    <row r="118" spans="1:226" x14ac:dyDescent="0.2">
      <c r="A118" s="24"/>
      <c r="B118" s="25" t="s">
        <v>125</v>
      </c>
      <c r="C118" s="23">
        <v>200000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</row>
    <row r="119" spans="1:226" x14ac:dyDescent="0.2">
      <c r="A119" s="24" t="s">
        <v>126</v>
      </c>
      <c r="B119" s="25" t="s">
        <v>127</v>
      </c>
      <c r="C119" s="23">
        <f>SUM(C120:C122)</f>
        <v>860000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</row>
    <row r="120" spans="1:226" x14ac:dyDescent="0.2">
      <c r="A120" s="24"/>
      <c r="B120" s="25" t="s">
        <v>125</v>
      </c>
      <c r="C120" s="23">
        <v>350000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</row>
    <row r="121" spans="1:226" ht="25.5" x14ac:dyDescent="0.2">
      <c r="A121" s="24"/>
      <c r="B121" s="25" t="s">
        <v>128</v>
      </c>
      <c r="C121" s="23">
        <v>10000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</row>
    <row r="122" spans="1:226" x14ac:dyDescent="0.2">
      <c r="A122" s="24"/>
      <c r="B122" s="25" t="s">
        <v>129</v>
      </c>
      <c r="C122" s="23">
        <v>500000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</row>
    <row r="123" spans="1:226" x14ac:dyDescent="0.2">
      <c r="A123" s="24" t="s">
        <v>130</v>
      </c>
      <c r="B123" s="25" t="s">
        <v>131</v>
      </c>
      <c r="C123" s="23">
        <f>SUM(C124:C126)</f>
        <v>590000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</row>
    <row r="124" spans="1:226" x14ac:dyDescent="0.2">
      <c r="A124" s="24"/>
      <c r="B124" s="25" t="s">
        <v>132</v>
      </c>
      <c r="C124" s="23">
        <v>80000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</row>
    <row r="125" spans="1:226" x14ac:dyDescent="0.2">
      <c r="A125" s="24"/>
      <c r="B125" s="25" t="s">
        <v>133</v>
      </c>
      <c r="C125" s="23">
        <v>10000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</row>
    <row r="126" spans="1:226" x14ac:dyDescent="0.2">
      <c r="A126" s="24"/>
      <c r="B126" s="25" t="s">
        <v>134</v>
      </c>
      <c r="C126" s="23">
        <v>500000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</row>
    <row r="127" spans="1:226" x14ac:dyDescent="0.2">
      <c r="A127" s="24" t="s">
        <v>135</v>
      </c>
      <c r="B127" s="25" t="s">
        <v>136</v>
      </c>
      <c r="C127" s="23">
        <f>C128</f>
        <v>400000</v>
      </c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</row>
    <row r="128" spans="1:226" ht="25.5" x14ac:dyDescent="0.2">
      <c r="A128" s="24"/>
      <c r="B128" s="25" t="s">
        <v>137</v>
      </c>
      <c r="C128" s="23">
        <v>400000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</row>
    <row r="129" spans="1:226" x14ac:dyDescent="0.2">
      <c r="A129" s="24" t="s">
        <v>138</v>
      </c>
      <c r="B129" s="25" t="s">
        <v>89</v>
      </c>
      <c r="C129" s="23">
        <f>C130</f>
        <v>3200000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</row>
    <row r="130" spans="1:226" x14ac:dyDescent="0.2">
      <c r="A130" s="24"/>
      <c r="B130" s="25" t="s">
        <v>139</v>
      </c>
      <c r="C130" s="23">
        <v>3200000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</row>
    <row r="131" spans="1:226" x14ac:dyDescent="0.2">
      <c r="A131" s="24"/>
      <c r="B131" s="25"/>
      <c r="C131" s="23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</row>
    <row r="132" spans="1:226" x14ac:dyDescent="0.2">
      <c r="A132" s="28" t="s">
        <v>140</v>
      </c>
      <c r="B132" s="19" t="s">
        <v>141</v>
      </c>
      <c r="C132" s="20">
        <f>C133</f>
        <v>200000</v>
      </c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</row>
    <row r="133" spans="1:226" x14ac:dyDescent="0.2">
      <c r="A133" s="24">
        <v>85195</v>
      </c>
      <c r="B133" s="25" t="s">
        <v>89</v>
      </c>
      <c r="C133" s="23">
        <f>C134</f>
        <v>200000</v>
      </c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</row>
    <row r="134" spans="1:226" ht="25.5" x14ac:dyDescent="0.2">
      <c r="A134" s="24"/>
      <c r="B134" s="25" t="s">
        <v>142</v>
      </c>
      <c r="C134" s="23">
        <v>200000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</row>
    <row r="135" spans="1:226" x14ac:dyDescent="0.2">
      <c r="A135" s="24"/>
      <c r="B135" s="25"/>
      <c r="C135" s="23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</row>
    <row r="136" spans="1:226" x14ac:dyDescent="0.2">
      <c r="A136" s="28" t="s">
        <v>143</v>
      </c>
      <c r="B136" s="19" t="s">
        <v>144</v>
      </c>
      <c r="C136" s="20">
        <f>C137+C142</f>
        <v>375500</v>
      </c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</row>
    <row r="137" spans="1:226" x14ac:dyDescent="0.2">
      <c r="A137" s="24" t="s">
        <v>145</v>
      </c>
      <c r="B137" s="25" t="s">
        <v>146</v>
      </c>
      <c r="C137" s="23">
        <f>SUM(C138:C141)</f>
        <v>225500</v>
      </c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</row>
    <row r="138" spans="1:226" x14ac:dyDescent="0.2">
      <c r="A138" s="24"/>
      <c r="B138" s="25" t="s">
        <v>147</v>
      </c>
      <c r="C138" s="23">
        <v>39500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</row>
    <row r="139" spans="1:226" ht="25.5" x14ac:dyDescent="0.2">
      <c r="A139" s="24"/>
      <c r="B139" s="25" t="s">
        <v>148</v>
      </c>
      <c r="C139" s="23">
        <v>20000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</row>
    <row r="140" spans="1:226" ht="25.5" x14ac:dyDescent="0.2">
      <c r="A140" s="24"/>
      <c r="B140" s="25" t="s">
        <v>149</v>
      </c>
      <c r="C140" s="23">
        <v>150000</v>
      </c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</row>
    <row r="141" spans="1:226" x14ac:dyDescent="0.2">
      <c r="A141" s="24"/>
      <c r="B141" s="25" t="s">
        <v>150</v>
      </c>
      <c r="C141" s="23">
        <v>16000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</row>
    <row r="142" spans="1:226" x14ac:dyDescent="0.2">
      <c r="A142" s="24">
        <v>85219</v>
      </c>
      <c r="B142" s="25" t="s">
        <v>151</v>
      </c>
      <c r="C142" s="23">
        <f>C143</f>
        <v>150000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</row>
    <row r="143" spans="1:226" ht="25.5" x14ac:dyDescent="0.2">
      <c r="A143" s="24"/>
      <c r="B143" s="25" t="s">
        <v>152</v>
      </c>
      <c r="C143" s="23">
        <v>150000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</row>
    <row r="144" spans="1:226" x14ac:dyDescent="0.2">
      <c r="A144" s="24"/>
      <c r="B144" s="25"/>
      <c r="C144" s="23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</row>
    <row r="145" spans="1:226" x14ac:dyDescent="0.2">
      <c r="A145" s="28" t="s">
        <v>153</v>
      </c>
      <c r="B145" s="19" t="s">
        <v>154</v>
      </c>
      <c r="C145" s="20">
        <f>C146</f>
        <v>4000000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</row>
    <row r="146" spans="1:226" x14ac:dyDescent="0.2">
      <c r="A146" s="24" t="s">
        <v>155</v>
      </c>
      <c r="B146" s="25" t="s">
        <v>156</v>
      </c>
      <c r="C146" s="23">
        <f>C147</f>
        <v>4000000</v>
      </c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  <c r="GT146" s="26"/>
      <c r="GU146" s="26"/>
      <c r="GV146" s="26"/>
      <c r="GW146" s="26"/>
      <c r="GX146" s="26"/>
      <c r="GY146" s="26"/>
      <c r="GZ146" s="26"/>
      <c r="HA146" s="26"/>
      <c r="HB146" s="26"/>
      <c r="HC146" s="26"/>
      <c r="HD146" s="26"/>
      <c r="HE146" s="26"/>
      <c r="HF146" s="26"/>
      <c r="HG146" s="26"/>
      <c r="HH146" s="26"/>
      <c r="HI146" s="26"/>
      <c r="HJ146" s="26"/>
      <c r="HK146" s="26"/>
      <c r="HL146" s="26"/>
      <c r="HM146" s="26"/>
      <c r="HN146" s="26"/>
      <c r="HO146" s="26"/>
      <c r="HP146" s="26"/>
      <c r="HQ146" s="26"/>
      <c r="HR146" s="26"/>
    </row>
    <row r="147" spans="1:226" ht="25.5" x14ac:dyDescent="0.2">
      <c r="A147" s="24"/>
      <c r="B147" s="25" t="s">
        <v>157</v>
      </c>
      <c r="C147" s="23">
        <v>4000000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  <c r="GT147" s="26"/>
      <c r="GU147" s="26"/>
      <c r="GV147" s="26"/>
      <c r="GW147" s="26"/>
      <c r="GX147" s="26"/>
      <c r="GY147" s="26"/>
      <c r="GZ147" s="26"/>
      <c r="HA147" s="26"/>
      <c r="HB147" s="26"/>
      <c r="HC147" s="26"/>
      <c r="HD147" s="26"/>
      <c r="HE147" s="26"/>
      <c r="HF147" s="26"/>
      <c r="HG147" s="26"/>
      <c r="HH147" s="26"/>
      <c r="HI147" s="26"/>
      <c r="HJ147" s="26"/>
      <c r="HK147" s="26"/>
      <c r="HL147" s="26"/>
      <c r="HM147" s="26"/>
      <c r="HN147" s="26"/>
      <c r="HO147" s="26"/>
      <c r="HP147" s="26"/>
      <c r="HQ147" s="26"/>
      <c r="HR147" s="26"/>
    </row>
    <row r="148" spans="1:226" x14ac:dyDescent="0.2">
      <c r="A148" s="24"/>
      <c r="B148" s="25"/>
      <c r="C148" s="23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</row>
    <row r="149" spans="1:226" x14ac:dyDescent="0.2">
      <c r="A149" s="28" t="s">
        <v>158</v>
      </c>
      <c r="B149" s="19" t="s">
        <v>159</v>
      </c>
      <c r="C149" s="20">
        <f>C150</f>
        <v>250000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</row>
    <row r="150" spans="1:226" x14ac:dyDescent="0.2">
      <c r="A150" s="24" t="s">
        <v>160</v>
      </c>
      <c r="B150" s="25" t="s">
        <v>161</v>
      </c>
      <c r="C150" s="23">
        <f>C151</f>
        <v>250000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</row>
    <row r="151" spans="1:226" ht="25.5" x14ac:dyDescent="0.2">
      <c r="A151" s="24"/>
      <c r="B151" s="25" t="s">
        <v>162</v>
      </c>
      <c r="C151" s="23">
        <v>250000</v>
      </c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</row>
    <row r="152" spans="1:226" x14ac:dyDescent="0.2">
      <c r="A152" s="24"/>
      <c r="B152" s="25"/>
      <c r="C152" s="23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</row>
    <row r="153" spans="1:226" x14ac:dyDescent="0.2">
      <c r="A153" s="28">
        <v>855</v>
      </c>
      <c r="B153" s="19" t="s">
        <v>163</v>
      </c>
      <c r="C153" s="20">
        <f>C154</f>
        <v>21500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  <c r="GT153" s="26"/>
      <c r="GU153" s="26"/>
      <c r="GV153" s="26"/>
      <c r="GW153" s="26"/>
      <c r="GX153" s="26"/>
      <c r="GY153" s="26"/>
      <c r="GZ153" s="26"/>
      <c r="HA153" s="26"/>
      <c r="HB153" s="26"/>
      <c r="HC153" s="26"/>
      <c r="HD153" s="26"/>
      <c r="HE153" s="26"/>
      <c r="HF153" s="26"/>
      <c r="HG153" s="26"/>
      <c r="HH153" s="26"/>
      <c r="HI153" s="26"/>
      <c r="HJ153" s="26"/>
      <c r="HK153" s="26"/>
      <c r="HL153" s="26"/>
      <c r="HM153" s="26"/>
      <c r="HN153" s="26"/>
      <c r="HO153" s="26"/>
      <c r="HP153" s="26"/>
      <c r="HQ153" s="26"/>
      <c r="HR153" s="26"/>
    </row>
    <row r="154" spans="1:226" x14ac:dyDescent="0.2">
      <c r="A154" s="24">
        <v>85505</v>
      </c>
      <c r="B154" s="25" t="s">
        <v>164</v>
      </c>
      <c r="C154" s="23">
        <f>C155</f>
        <v>21500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  <c r="GU154" s="26"/>
      <c r="GV154" s="26"/>
      <c r="GW154" s="26"/>
      <c r="GX154" s="26"/>
      <c r="GY154" s="26"/>
      <c r="GZ154" s="26"/>
      <c r="HA154" s="26"/>
      <c r="HB154" s="26"/>
      <c r="HC154" s="26"/>
      <c r="HD154" s="26"/>
      <c r="HE154" s="26"/>
      <c r="HF154" s="26"/>
      <c r="HG154" s="26"/>
      <c r="HH154" s="26"/>
      <c r="HI154" s="26"/>
      <c r="HJ154" s="26"/>
      <c r="HK154" s="26"/>
      <c r="HL154" s="26"/>
      <c r="HM154" s="26"/>
      <c r="HN154" s="26"/>
      <c r="HO154" s="26"/>
      <c r="HP154" s="26"/>
      <c r="HQ154" s="26"/>
      <c r="HR154" s="26"/>
    </row>
    <row r="155" spans="1:226" x14ac:dyDescent="0.2">
      <c r="A155" s="24"/>
      <c r="B155" s="25" t="s">
        <v>165</v>
      </c>
      <c r="C155" s="23">
        <v>21500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</row>
    <row r="156" spans="1:226" x14ac:dyDescent="0.2">
      <c r="A156" s="24"/>
      <c r="B156" s="25"/>
      <c r="C156" s="23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  <c r="GT156" s="26"/>
      <c r="GU156" s="26"/>
      <c r="GV156" s="26"/>
      <c r="GW156" s="26"/>
      <c r="GX156" s="26"/>
      <c r="GY156" s="26"/>
      <c r="GZ156" s="26"/>
      <c r="HA156" s="26"/>
      <c r="HB156" s="26"/>
      <c r="HC156" s="26"/>
      <c r="HD156" s="26"/>
      <c r="HE156" s="26"/>
      <c r="HF156" s="26"/>
      <c r="HG156" s="26"/>
      <c r="HH156" s="26"/>
      <c r="HI156" s="26"/>
      <c r="HJ156" s="26"/>
      <c r="HK156" s="26"/>
      <c r="HL156" s="26"/>
      <c r="HM156" s="26"/>
      <c r="HN156" s="26"/>
      <c r="HO156" s="26"/>
      <c r="HP156" s="26"/>
      <c r="HQ156" s="26"/>
      <c r="HR156" s="26"/>
    </row>
    <row r="157" spans="1:226" x14ac:dyDescent="0.2">
      <c r="A157" s="28" t="s">
        <v>166</v>
      </c>
      <c r="B157" s="19" t="s">
        <v>167</v>
      </c>
      <c r="C157" s="20">
        <f>C158+C160+C166+C169+C174</f>
        <v>13086000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26"/>
      <c r="HP157" s="26"/>
      <c r="HQ157" s="26"/>
      <c r="HR157" s="26"/>
    </row>
    <row r="158" spans="1:226" x14ac:dyDescent="0.2">
      <c r="A158" s="24" t="s">
        <v>168</v>
      </c>
      <c r="B158" s="25" t="s">
        <v>169</v>
      </c>
      <c r="C158" s="23">
        <f>C159</f>
        <v>500000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6"/>
      <c r="HP158" s="26"/>
      <c r="HQ158" s="26"/>
      <c r="HR158" s="26"/>
    </row>
    <row r="159" spans="1:226" ht="25.5" x14ac:dyDescent="0.2">
      <c r="A159" s="24"/>
      <c r="B159" s="25" t="s">
        <v>170</v>
      </c>
      <c r="C159" s="23">
        <v>500000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6"/>
      <c r="HP159" s="26"/>
      <c r="HQ159" s="26"/>
      <c r="HR159" s="26"/>
    </row>
    <row r="160" spans="1:226" x14ac:dyDescent="0.2">
      <c r="A160" s="24" t="s">
        <v>171</v>
      </c>
      <c r="B160" s="25" t="s">
        <v>172</v>
      </c>
      <c r="C160" s="23">
        <f>SUM(C161:C165)</f>
        <v>1481000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</row>
    <row r="161" spans="1:226" x14ac:dyDescent="0.2">
      <c r="A161" s="24"/>
      <c r="B161" s="25" t="s">
        <v>173</v>
      </c>
      <c r="C161" s="23">
        <v>400000</v>
      </c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</row>
    <row r="162" spans="1:226" x14ac:dyDescent="0.2">
      <c r="A162" s="24"/>
      <c r="B162" s="25" t="s">
        <v>174</v>
      </c>
      <c r="C162" s="23">
        <v>81000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</row>
    <row r="163" spans="1:226" x14ac:dyDescent="0.2">
      <c r="A163" s="24"/>
      <c r="B163" s="25" t="s">
        <v>175</v>
      </c>
      <c r="C163" s="23">
        <v>350000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</row>
    <row r="164" spans="1:226" x14ac:dyDescent="0.2">
      <c r="A164" s="24"/>
      <c r="B164" s="25" t="s">
        <v>176</v>
      </c>
      <c r="C164" s="23">
        <v>150000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</row>
    <row r="165" spans="1:226" x14ac:dyDescent="0.2">
      <c r="A165" s="24"/>
      <c r="B165" s="25" t="s">
        <v>177</v>
      </c>
      <c r="C165" s="23">
        <v>500000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</row>
    <row r="166" spans="1:226" x14ac:dyDescent="0.2">
      <c r="A166" s="24" t="s">
        <v>178</v>
      </c>
      <c r="B166" s="25" t="s">
        <v>179</v>
      </c>
      <c r="C166" s="23">
        <f>C167+C168</f>
        <v>10200000</v>
      </c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</row>
    <row r="167" spans="1:226" x14ac:dyDescent="0.2">
      <c r="A167" s="24"/>
      <c r="B167" s="25" t="s">
        <v>180</v>
      </c>
      <c r="C167" s="23">
        <v>4700000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</row>
    <row r="168" spans="1:226" x14ac:dyDescent="0.2">
      <c r="A168" s="24"/>
      <c r="B168" s="25" t="s">
        <v>181</v>
      </c>
      <c r="C168" s="23">
        <v>5500000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</row>
    <row r="169" spans="1:226" x14ac:dyDescent="0.2">
      <c r="A169" s="24" t="s">
        <v>182</v>
      </c>
      <c r="B169" s="25" t="s">
        <v>183</v>
      </c>
      <c r="C169" s="23">
        <f>SUM(C170:C173)</f>
        <v>405000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</row>
    <row r="170" spans="1:226" x14ac:dyDescent="0.2">
      <c r="A170" s="24"/>
      <c r="B170" s="25" t="s">
        <v>184</v>
      </c>
      <c r="C170" s="23">
        <v>35000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</row>
    <row r="171" spans="1:226" ht="25.5" x14ac:dyDescent="0.2">
      <c r="A171" s="24"/>
      <c r="B171" s="25" t="s">
        <v>185</v>
      </c>
      <c r="C171" s="23">
        <v>220000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</row>
    <row r="172" spans="1:226" x14ac:dyDescent="0.2">
      <c r="A172" s="24"/>
      <c r="B172" s="25" t="s">
        <v>186</v>
      </c>
      <c r="C172" s="23">
        <v>50000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</row>
    <row r="173" spans="1:226" ht="25.5" x14ac:dyDescent="0.2">
      <c r="A173" s="24"/>
      <c r="B173" s="25" t="s">
        <v>187</v>
      </c>
      <c r="C173" s="23">
        <v>100000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</row>
    <row r="174" spans="1:226" x14ac:dyDescent="0.2">
      <c r="A174" s="24">
        <v>90095</v>
      </c>
      <c r="B174" s="25" t="s">
        <v>89</v>
      </c>
      <c r="C174" s="23">
        <f>C175</f>
        <v>500000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</row>
    <row r="175" spans="1:226" x14ac:dyDescent="0.2">
      <c r="A175" s="24"/>
      <c r="B175" s="25" t="s">
        <v>188</v>
      </c>
      <c r="C175" s="23">
        <v>500000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</row>
    <row r="176" spans="1:226" x14ac:dyDescent="0.2">
      <c r="A176" s="24"/>
      <c r="B176" s="25"/>
      <c r="C176" s="23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</row>
    <row r="177" spans="1:226" x14ac:dyDescent="0.2">
      <c r="A177" s="28" t="s">
        <v>189</v>
      </c>
      <c r="B177" s="19" t="s">
        <v>190</v>
      </c>
      <c r="C177" s="20">
        <f>C178+C180+C182+C185+C187</f>
        <v>14097315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</row>
    <row r="178" spans="1:226" x14ac:dyDescent="0.2">
      <c r="A178" s="24">
        <v>92106</v>
      </c>
      <c r="B178" s="25" t="s">
        <v>191</v>
      </c>
      <c r="C178" s="23">
        <f>C179</f>
        <v>276000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</row>
    <row r="179" spans="1:226" x14ac:dyDescent="0.2">
      <c r="A179" s="24"/>
      <c r="B179" s="25" t="s">
        <v>192</v>
      </c>
      <c r="C179" s="23">
        <v>276000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</row>
    <row r="180" spans="1:226" x14ac:dyDescent="0.2">
      <c r="A180" s="24">
        <v>92113</v>
      </c>
      <c r="B180" s="25" t="s">
        <v>193</v>
      </c>
      <c r="C180" s="23">
        <f>C181</f>
        <v>473000</v>
      </c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</row>
    <row r="181" spans="1:226" x14ac:dyDescent="0.2">
      <c r="A181" s="24"/>
      <c r="B181" s="25" t="s">
        <v>194</v>
      </c>
      <c r="C181" s="23">
        <v>473000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</row>
    <row r="182" spans="1:226" x14ac:dyDescent="0.2">
      <c r="A182" s="24" t="s">
        <v>195</v>
      </c>
      <c r="B182" s="25" t="s">
        <v>196</v>
      </c>
      <c r="C182" s="23">
        <f>SUM(C183:C184)</f>
        <v>100000</v>
      </c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</row>
    <row r="183" spans="1:226" x14ac:dyDescent="0.2">
      <c r="A183" s="24"/>
      <c r="B183" s="25" t="s">
        <v>197</v>
      </c>
      <c r="C183" s="23">
        <v>50000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</row>
    <row r="184" spans="1:226" x14ac:dyDescent="0.2">
      <c r="A184" s="24"/>
      <c r="B184" s="25" t="s">
        <v>198</v>
      </c>
      <c r="C184" s="23">
        <v>50000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</row>
    <row r="185" spans="1:226" x14ac:dyDescent="0.2">
      <c r="A185" s="24" t="s">
        <v>199</v>
      </c>
      <c r="B185" s="25" t="s">
        <v>200</v>
      </c>
      <c r="C185" s="23">
        <f>C186</f>
        <v>5000000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</row>
    <row r="186" spans="1:226" x14ac:dyDescent="0.2">
      <c r="A186" s="24"/>
      <c r="B186" s="25" t="s">
        <v>201</v>
      </c>
      <c r="C186" s="23">
        <v>5000000</v>
      </c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</row>
    <row r="187" spans="1:226" x14ac:dyDescent="0.2">
      <c r="A187" s="24" t="s">
        <v>202</v>
      </c>
      <c r="B187" s="25" t="s">
        <v>89</v>
      </c>
      <c r="C187" s="23">
        <f>SUM(C188:C194)</f>
        <v>8248315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</row>
    <row r="188" spans="1:226" x14ac:dyDescent="0.2">
      <c r="A188" s="24"/>
      <c r="B188" s="25" t="s">
        <v>203</v>
      </c>
      <c r="C188" s="23">
        <v>2370000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</row>
    <row r="189" spans="1:226" ht="25.5" x14ac:dyDescent="0.2">
      <c r="A189" s="24"/>
      <c r="B189" s="25" t="s">
        <v>204</v>
      </c>
      <c r="C189" s="23">
        <v>150000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</row>
    <row r="190" spans="1:226" ht="25.5" x14ac:dyDescent="0.2">
      <c r="A190" s="24"/>
      <c r="B190" s="25" t="s">
        <v>205</v>
      </c>
      <c r="C190" s="23">
        <v>778315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</row>
    <row r="191" spans="1:226" x14ac:dyDescent="0.2">
      <c r="A191" s="24"/>
      <c r="B191" s="25" t="s">
        <v>206</v>
      </c>
      <c r="C191" s="23">
        <v>500000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</row>
    <row r="192" spans="1:226" ht="25.5" x14ac:dyDescent="0.2">
      <c r="A192" s="24"/>
      <c r="B192" s="25" t="s">
        <v>207</v>
      </c>
      <c r="C192" s="23">
        <v>2750000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</row>
    <row r="193" spans="1:226" ht="25.5" x14ac:dyDescent="0.2">
      <c r="A193" s="24"/>
      <c r="B193" s="25" t="s">
        <v>208</v>
      </c>
      <c r="C193" s="23">
        <v>1500000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</row>
    <row r="194" spans="1:226" ht="25.5" x14ac:dyDescent="0.2">
      <c r="A194" s="24"/>
      <c r="B194" s="25" t="s">
        <v>209</v>
      </c>
      <c r="C194" s="23">
        <v>200000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</row>
    <row r="195" spans="1:226" x14ac:dyDescent="0.2">
      <c r="A195" s="24"/>
      <c r="B195" s="25"/>
      <c r="C195" s="23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</row>
    <row r="196" spans="1:226" x14ac:dyDescent="0.2">
      <c r="A196" s="28" t="s">
        <v>210</v>
      </c>
      <c r="B196" s="19" t="s">
        <v>211</v>
      </c>
      <c r="C196" s="20">
        <f>C197+C206</f>
        <v>23549596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</row>
    <row r="197" spans="1:226" x14ac:dyDescent="0.2">
      <c r="A197" s="24" t="s">
        <v>212</v>
      </c>
      <c r="B197" s="25" t="s">
        <v>213</v>
      </c>
      <c r="C197" s="23">
        <f>SUM(C198:C205)</f>
        <v>17929442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</row>
    <row r="198" spans="1:226" ht="25.5" x14ac:dyDescent="0.2">
      <c r="A198" s="24"/>
      <c r="B198" s="25" t="s">
        <v>214</v>
      </c>
      <c r="C198" s="23">
        <v>3500000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</row>
    <row r="199" spans="1:226" ht="25.5" x14ac:dyDescent="0.2">
      <c r="A199" s="24"/>
      <c r="B199" s="25" t="s">
        <v>215</v>
      </c>
      <c r="C199" s="23">
        <v>9250000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</row>
    <row r="200" spans="1:226" ht="25.5" x14ac:dyDescent="0.2">
      <c r="A200" s="24"/>
      <c r="B200" s="25" t="s">
        <v>216</v>
      </c>
      <c r="C200" s="23">
        <v>3044442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  <c r="GU200" s="26"/>
      <c r="GV200" s="26"/>
      <c r="GW200" s="26"/>
      <c r="GX200" s="26"/>
      <c r="GY200" s="26"/>
      <c r="GZ200" s="26"/>
      <c r="HA200" s="26"/>
      <c r="HB200" s="26"/>
      <c r="HC200" s="26"/>
      <c r="HD200" s="26"/>
      <c r="HE200" s="26"/>
      <c r="HF200" s="26"/>
      <c r="HG200" s="26"/>
      <c r="HH200" s="26"/>
      <c r="HI200" s="26"/>
      <c r="HJ200" s="26"/>
      <c r="HK200" s="26"/>
      <c r="HL200" s="26"/>
      <c r="HM200" s="26"/>
      <c r="HN200" s="26"/>
      <c r="HO200" s="26"/>
      <c r="HP200" s="26"/>
      <c r="HQ200" s="26"/>
      <c r="HR200" s="26"/>
    </row>
    <row r="201" spans="1:226" x14ac:dyDescent="0.2">
      <c r="A201" s="24"/>
      <c r="B201" s="25" t="s">
        <v>217</v>
      </c>
      <c r="C201" s="23">
        <v>340000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</row>
    <row r="202" spans="1:226" ht="25.5" x14ac:dyDescent="0.2">
      <c r="A202" s="24"/>
      <c r="B202" s="25" t="s">
        <v>218</v>
      </c>
      <c r="C202" s="23">
        <v>800000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</row>
    <row r="203" spans="1:226" x14ac:dyDescent="0.2">
      <c r="A203" s="24"/>
      <c r="B203" s="25" t="s">
        <v>219</v>
      </c>
      <c r="C203" s="23">
        <v>100000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</row>
    <row r="204" spans="1:226" x14ac:dyDescent="0.2">
      <c r="A204" s="24"/>
      <c r="B204" s="25" t="s">
        <v>220</v>
      </c>
      <c r="C204" s="23">
        <v>875000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</row>
    <row r="205" spans="1:226" x14ac:dyDescent="0.2">
      <c r="A205" s="24"/>
      <c r="B205" s="25" t="s">
        <v>221</v>
      </c>
      <c r="C205" s="23">
        <v>20000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</row>
    <row r="206" spans="1:226" x14ac:dyDescent="0.2">
      <c r="A206" s="24" t="s">
        <v>222</v>
      </c>
      <c r="B206" s="25" t="s">
        <v>89</v>
      </c>
      <c r="C206" s="23">
        <f>C207+C208</f>
        <v>5620154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  <c r="GU206" s="26"/>
      <c r="GV206" s="26"/>
      <c r="GW206" s="26"/>
      <c r="GX206" s="26"/>
      <c r="GY206" s="26"/>
      <c r="GZ206" s="26"/>
      <c r="HA206" s="26"/>
      <c r="HB206" s="26"/>
      <c r="HC206" s="26"/>
      <c r="HD206" s="26"/>
      <c r="HE206" s="26"/>
      <c r="HF206" s="26"/>
      <c r="HG206" s="26"/>
      <c r="HH206" s="26"/>
      <c r="HI206" s="26"/>
      <c r="HJ206" s="26"/>
      <c r="HK206" s="26"/>
      <c r="HL206" s="26"/>
      <c r="HM206" s="26"/>
      <c r="HN206" s="26"/>
      <c r="HO206" s="26"/>
      <c r="HP206" s="26"/>
      <c r="HQ206" s="26"/>
      <c r="HR206" s="26"/>
    </row>
    <row r="207" spans="1:226" x14ac:dyDescent="0.2">
      <c r="A207" s="24"/>
      <c r="B207" s="25" t="s">
        <v>223</v>
      </c>
      <c r="C207" s="23">
        <v>5370154</v>
      </c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  <c r="GU207" s="26"/>
      <c r="GV207" s="26"/>
      <c r="GW207" s="26"/>
      <c r="GX207" s="26"/>
      <c r="GY207" s="26"/>
      <c r="GZ207" s="26"/>
      <c r="HA207" s="26"/>
      <c r="HB207" s="26"/>
      <c r="HC207" s="26"/>
      <c r="HD207" s="26"/>
      <c r="HE207" s="26"/>
      <c r="HF207" s="26"/>
      <c r="HG207" s="26"/>
      <c r="HH207" s="26"/>
      <c r="HI207" s="26"/>
      <c r="HJ207" s="26"/>
      <c r="HK207" s="26"/>
      <c r="HL207" s="26"/>
      <c r="HM207" s="26"/>
      <c r="HN207" s="26"/>
      <c r="HO207" s="26"/>
      <c r="HP207" s="26"/>
      <c r="HQ207" s="26"/>
      <c r="HR207" s="26"/>
    </row>
    <row r="208" spans="1:226" x14ac:dyDescent="0.2">
      <c r="A208" s="24"/>
      <c r="B208" s="25" t="s">
        <v>224</v>
      </c>
      <c r="C208" s="23">
        <v>250000</v>
      </c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</row>
    <row r="209" spans="1:226" x14ac:dyDescent="0.2">
      <c r="A209" s="24"/>
      <c r="B209" s="25"/>
      <c r="C209" s="23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</row>
    <row r="210" spans="1:226" x14ac:dyDescent="0.2">
      <c r="A210" s="29" t="s">
        <v>225</v>
      </c>
      <c r="B210" s="30"/>
      <c r="C210" s="20">
        <f>C8+C12++C70+C76+C82+C92++C96+C106+C132+C136+C145+C149+C153+C157+C177+C196</f>
        <v>142903208</v>
      </c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  <c r="GU210" s="26"/>
      <c r="GV210" s="26"/>
      <c r="GW210" s="26"/>
      <c r="GX210" s="26"/>
      <c r="GY210" s="26"/>
      <c r="GZ210" s="26"/>
      <c r="HA210" s="26"/>
      <c r="HB210" s="26"/>
      <c r="HC210" s="26"/>
      <c r="HD210" s="26"/>
      <c r="HE210" s="26"/>
      <c r="HF210" s="26"/>
      <c r="HG210" s="26"/>
      <c r="HH210" s="26"/>
      <c r="HI210" s="26"/>
      <c r="HJ210" s="26"/>
      <c r="HK210" s="26"/>
      <c r="HL210" s="26"/>
      <c r="HM210" s="26"/>
      <c r="HN210" s="26"/>
      <c r="HO210" s="26"/>
      <c r="HP210" s="26"/>
      <c r="HQ210" s="26"/>
      <c r="HR210" s="26"/>
    </row>
    <row r="211" spans="1:226" x14ac:dyDescent="0.2">
      <c r="A211" s="31"/>
    </row>
    <row r="212" spans="1:226" x14ac:dyDescent="0.2">
      <c r="A212" s="31"/>
    </row>
  </sheetData>
  <pageMargins left="0.59055118110236227" right="0.38" top="0.7874015748031496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user</cp:lastModifiedBy>
  <cp:lastPrinted>2016-11-16T08:38:23Z</cp:lastPrinted>
  <dcterms:created xsi:type="dcterms:W3CDTF">2016-11-16T08:33:00Z</dcterms:created>
  <dcterms:modified xsi:type="dcterms:W3CDTF">2016-11-16T08:38:54Z</dcterms:modified>
</cp:coreProperties>
</file>